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 activeTab="2"/>
  </bookViews>
  <sheets>
    <sheet name="Zał Nr 1 maj" sheetId="8" r:id="rId1"/>
    <sheet name="Zał Nr 2 maj" sheetId="5" r:id="rId2"/>
    <sheet name="Zał Nr 1 do uzas. maj" sheetId="7" r:id="rId3"/>
  </sheets>
  <definedNames>
    <definedName name="_xlnm.Print_Area" localSheetId="2">'Zał Nr 1 do uzas. maj'!$A$1:$AO$14</definedName>
    <definedName name="_xlnm.Print_Area" localSheetId="0">'Zał Nr 1 maj'!$A$1:$O$102</definedName>
    <definedName name="_xlnm.Print_Area" localSheetId="1">'Zał Nr 2 maj'!$A$1:$U$83</definedName>
    <definedName name="_xlnm.Print_Titles" localSheetId="2">'Zał Nr 1 do uzas. maj'!$5:$7</definedName>
    <definedName name="_xlnm.Print_Titles" localSheetId="0">'Zał Nr 1 maj'!$3:$3</definedName>
    <definedName name="_xlnm.Print_Titles" localSheetId="1">'Zał Nr 2 maj'!$2:$3</definedName>
  </definedNames>
  <calcPr calcId="125725"/>
</workbook>
</file>

<file path=xl/calcChain.xml><?xml version="1.0" encoding="utf-8"?>
<calcChain xmlns="http://schemas.openxmlformats.org/spreadsheetml/2006/main">
  <c r="O104" i="8"/>
  <c r="N104"/>
  <c r="M104"/>
  <c r="L104"/>
  <c r="K104"/>
  <c r="J104"/>
  <c r="I104"/>
  <c r="H104"/>
  <c r="G104"/>
  <c r="F104"/>
  <c r="E104"/>
  <c r="D104"/>
  <c r="C104"/>
  <c r="AN14" i="7"/>
  <c r="AM14"/>
  <c r="AL14"/>
  <c r="AN13"/>
  <c r="AM13"/>
  <c r="AL13"/>
  <c r="AN12"/>
  <c r="AM12"/>
  <c r="AL12"/>
  <c r="AK14"/>
  <c r="AJ14"/>
  <c r="AI14"/>
  <c r="AK13"/>
  <c r="AJ13"/>
  <c r="AI13"/>
  <c r="AK12"/>
  <c r="AJ12"/>
  <c r="AI12"/>
  <c r="AH14"/>
  <c r="AG14"/>
  <c r="AF14"/>
  <c r="AH13"/>
  <c r="AG13"/>
  <c r="AF13"/>
  <c r="AH12"/>
  <c r="AG12"/>
  <c r="AF12"/>
  <c r="AE14"/>
  <c r="AD14"/>
  <c r="AC14"/>
  <c r="AE13"/>
  <c r="AD13"/>
  <c r="AC13"/>
  <c r="AE12"/>
  <c r="AD12"/>
  <c r="AC12"/>
  <c r="AB14"/>
  <c r="AA14"/>
  <c r="Z14"/>
  <c r="AB13"/>
  <c r="AA13"/>
  <c r="Z13"/>
  <c r="AB12"/>
  <c r="AA12"/>
  <c r="Z12"/>
  <c r="Y14"/>
  <c r="X14"/>
  <c r="W14"/>
  <c r="Y13"/>
  <c r="X13"/>
  <c r="W13"/>
  <c r="Y12"/>
  <c r="X12"/>
  <c r="W12"/>
  <c r="V14"/>
  <c r="U14"/>
  <c r="T14"/>
  <c r="V13"/>
  <c r="U13"/>
  <c r="T13"/>
  <c r="V12"/>
  <c r="U12"/>
  <c r="T12"/>
  <c r="S14"/>
  <c r="R14"/>
  <c r="Q14"/>
  <c r="S13"/>
  <c r="R13"/>
  <c r="Q13"/>
  <c r="S12"/>
  <c r="R12"/>
  <c r="Q12"/>
  <c r="P14"/>
  <c r="O14"/>
  <c r="N14"/>
  <c r="P13"/>
  <c r="O13"/>
  <c r="N13"/>
  <c r="P12"/>
  <c r="O12"/>
  <c r="N12"/>
  <c r="M14"/>
  <c r="L14"/>
  <c r="K14"/>
  <c r="M13"/>
  <c r="L13"/>
  <c r="K13"/>
  <c r="M12"/>
  <c r="L12"/>
  <c r="K12"/>
  <c r="J14"/>
  <c r="I14"/>
  <c r="H14"/>
  <c r="J13"/>
  <c r="I13"/>
  <c r="H13"/>
  <c r="J12"/>
  <c r="I12"/>
  <c r="H12"/>
  <c r="F12"/>
  <c r="G12"/>
  <c r="F13"/>
  <c r="G13"/>
  <c r="F14"/>
  <c r="G14"/>
  <c r="E14"/>
  <c r="E12"/>
  <c r="E13" l="1"/>
  <c r="AM11"/>
  <c r="AL11"/>
  <c r="AG11"/>
  <c r="AF11"/>
  <c r="AD11"/>
  <c r="AC11"/>
  <c r="AA11"/>
  <c r="Z11"/>
  <c r="X11"/>
  <c r="W11"/>
  <c r="U11"/>
  <c r="T11"/>
  <c r="R11"/>
  <c r="Q11"/>
  <c r="O11"/>
  <c r="N11"/>
  <c r="L11"/>
  <c r="K11"/>
  <c r="I11"/>
  <c r="H11"/>
  <c r="F11"/>
  <c r="E11"/>
  <c r="AN10"/>
  <c r="AJ10"/>
  <c r="AI10"/>
  <c r="AH10"/>
  <c r="AE10"/>
  <c r="AB10"/>
  <c r="Y10"/>
  <c r="V10"/>
  <c r="S10"/>
  <c r="P10"/>
  <c r="M10"/>
  <c r="J10"/>
  <c r="G10"/>
  <c r="AN9"/>
  <c r="AJ9"/>
  <c r="AJ11" s="1"/>
  <c r="AI9"/>
  <c r="AH9"/>
  <c r="AH11" s="1"/>
  <c r="AE9"/>
  <c r="AB9"/>
  <c r="AB11" s="1"/>
  <c r="Y9"/>
  <c r="V9"/>
  <c r="V11" s="1"/>
  <c r="S9"/>
  <c r="P9"/>
  <c r="P11" s="1"/>
  <c r="M9"/>
  <c r="J9"/>
  <c r="AK9" s="1"/>
  <c r="G9"/>
  <c r="AK10" l="1"/>
  <c r="AO10" s="1"/>
  <c r="G11"/>
  <c r="M11"/>
  <c r="S11"/>
  <c r="Y11"/>
  <c r="AE11"/>
  <c r="AI11"/>
  <c r="AN11"/>
  <c r="AK11"/>
  <c r="AO9"/>
  <c r="AO11" s="1"/>
  <c r="J11"/>
  <c r="AO13" l="1"/>
  <c r="AO12" l="1"/>
  <c r="AO14" s="1"/>
</calcChain>
</file>

<file path=xl/sharedStrings.xml><?xml version="1.0" encoding="utf-8"?>
<sst xmlns="http://schemas.openxmlformats.org/spreadsheetml/2006/main" count="563" uniqueCount="401">
  <si>
    <t>Lp.</t>
  </si>
  <si>
    <t>Wyszczególnienie</t>
  </si>
  <si>
    <t>ze sprzedaży majątku</t>
  </si>
  <si>
    <t>Inne przychody niezwiązane z zaciągnięciem długu</t>
  </si>
  <si>
    <t>Przychody budżetu</t>
  </si>
  <si>
    <t>WIELOLETNIA PROGNOZA FINANSOWA WOJEWÓDZTWA PODKARPACKIEGO NA LATA 2013 - 2025</t>
  </si>
  <si>
    <t>Wydatki bieżące, w tym:</t>
  </si>
  <si>
    <t>Dochody ogółem</t>
  </si>
  <si>
    <t>Dochody bieżące, w tym:</t>
  </si>
  <si>
    <t>dochody z tytułu udziału we wpływach z podatku dochodowego od osób prawnych</t>
  </si>
  <si>
    <t>podatki i opłaty</t>
  </si>
  <si>
    <t>z podatku od nieruchomości</t>
  </si>
  <si>
    <t>z subwencji ogólnej</t>
  </si>
  <si>
    <t>z tytułu dotacji i środków przeznaczonych na cele bieżące</t>
  </si>
  <si>
    <t>Dochody majątkowe, w tym:</t>
  </si>
  <si>
    <t>z tytułu dotacji oraz środków przeznaczonych na inwestycje</t>
  </si>
  <si>
    <t>Wydatki ogółem</t>
  </si>
  <si>
    <t>Wydatki majątkowe</t>
  </si>
  <si>
    <t>Wynik budżetu</t>
  </si>
  <si>
    <t xml:space="preserve">Nadwyżka budżetowa z lat ubiegłych </t>
  </si>
  <si>
    <t>w tym na pokrycie deficytu budżetu</t>
  </si>
  <si>
    <t>Wolne środki, o których mowa w art. 217 ust. 2 pkt 6 ustawy</t>
  </si>
  <si>
    <t>Kredyty, pożyczki, emisja papierów wartościowych</t>
  </si>
  <si>
    <t>Rozchody budżetu</t>
  </si>
  <si>
    <t>Spłaty rat kapitałowych  kredytów i pożyczek oraz wykupu papierów wartościowych</t>
  </si>
  <si>
    <t>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</si>
  <si>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w tym kwota przypadających na dany rok kwot wyłączeń określonych w art. 243 ust. 3 pkt 1 ustawy lub art. 169 ust. 3 pkt 1 ufp z 2005 r.</t>
  </si>
  <si>
    <t>Kwota długu</t>
  </si>
  <si>
    <t xml:space="preserve"> - kwota wyłączeń z ograniczeń długu określonych w art. 170 ust. 3 ufp z 2005 r.</t>
  </si>
  <si>
    <t>Relacja zrównoważenia wydatków bieżących, o której mowa w art. 242 ustawy</t>
  </si>
  <si>
    <t>Różnica między dochodami bieżącymi a wydatkami bieżącymi</t>
  </si>
  <si>
    <t>Różnica między dochodami bieżącymi powiększonymi o nadwyżkę budżetową określoną w pkt 4.1. i wolne środki określone w pkt 4.2. a wydatkami bieżącymi, pomniejszonymi o wydatki określone w pkt 2.1.2.</t>
  </si>
  <si>
    <t>Wskaźnik spłaty zobowiązań</t>
  </si>
  <si>
    <t>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</si>
  <si>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</si>
  <si>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</si>
  <si>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</si>
  <si>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</si>
  <si>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</si>
  <si>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</si>
  <si>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</si>
  <si>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</si>
  <si>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</si>
  <si>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</si>
  <si>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</si>
  <si>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</si>
  <si>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Wydatki objęte limitem art. 226 ust. 3 ustawy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</si>
  <si>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</si>
  <si>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</si>
  <si>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</si>
  <si>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</si>
  <si>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</si>
  <si>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</si>
  <si>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</t>
  </si>
  <si>
    <t xml:space="preserve"> -  w tym środki określone w art. 5 ust. 1 pkt 2 ustawy</t>
  </si>
  <si>
    <t>12.1.1.</t>
  </si>
  <si>
    <t xml:space="preserve"> - w tym 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</si>
  <si>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</t>
  </si>
  <si>
    <t xml:space="preserve">  -  w tym środki określone w art. 5 ust. 1 pkt 2 ustawy</t>
  </si>
  <si>
    <t xml:space="preserve"> - w tym 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</si>
  <si>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</si>
  <si>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</si>
  <si>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</si>
  <si>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</si>
  <si>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</si>
  <si>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</si>
  <si>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</si>
  <si>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</si>
  <si>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</si>
  <si>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</si>
  <si>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</si>
  <si>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</si>
  <si>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</si>
  <si>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</si>
  <si>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</si>
  <si>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</si>
  <si>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</si>
  <si>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</si>
  <si>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spłata zobowiązań wymagalnych z lat poprzednich, innych niż w pkt 14.3.3</t>
  </si>
  <si>
    <t>związane z umowami zaliczanymi do tytułów dłużnych wliczanych w państwowy dług publiczny</t>
  </si>
  <si>
    <t>wypłaty z tytułu wymagalnych poręczeń i gwarancji</t>
  </si>
  <si>
    <t>1.1.</t>
  </si>
  <si>
    <t>1.1.1.</t>
  </si>
  <si>
    <t>1.1.2.</t>
  </si>
  <si>
    <t>1.2.</t>
  </si>
  <si>
    <t>1.2.1.</t>
  </si>
  <si>
    <t>1.2.2.</t>
  </si>
  <si>
    <t>1.</t>
  </si>
  <si>
    <t>8.</t>
  </si>
  <si>
    <t>9.</t>
  </si>
  <si>
    <t>10.</t>
  </si>
  <si>
    <t>11.</t>
  </si>
  <si>
    <t>12.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</si>
  <si>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</si>
  <si>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</si>
  <si>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</si>
  <si>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</si>
  <si>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</si>
  <si>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</si>
  <si>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</si>
  <si>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</si>
  <si>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</si>
  <si>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TAK</t>
  </si>
  <si>
    <t>Lp</t>
  </si>
  <si>
    <t>Nazwa przedsięwzięcia</t>
  </si>
  <si>
    <t>Cel przedsięwzięcia</t>
  </si>
  <si>
    <t>Jednostka odpowiedzialna lub koordynująca</t>
  </si>
  <si>
    <t>Okres realizacji</t>
  </si>
  <si>
    <t>Łączne nakłady finansowe (ujęte w WPF)</t>
  </si>
  <si>
    <t>limit zobowiązań</t>
  </si>
  <si>
    <t>od</t>
  </si>
  <si>
    <t>do</t>
  </si>
  <si>
    <t>Wydatki na przedsięwzięcia - ogółem (1.1 + 1.2 +1.3)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</si>
  <si>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</si>
  <si>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</si>
  <si>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</si>
  <si>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</si>
  <si>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</si>
  <si>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1.3.1.1</t>
  </si>
  <si>
    <t xml:space="preserve">Pomoc techniczna realizowana w ramach Programu Rozwoju Obszarów Wiejskich  na lata 2007 - 2013. 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</si>
  <si>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</si>
  <si>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Urząd Marszałkowski Województwa Podkarpackiego </t>
  </si>
  <si>
    <t>1.3.1.2</t>
  </si>
  <si>
    <t xml:space="preserve">Pomoc techniczna realizowana w ramach Programu Operacyjnego „Zrównoważony rozwój sektora rybołówstwa i nadbrzeżnych obszarów rybackich 2007-2013"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</si>
  <si>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</si>
  <si>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>1.3.1.3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</si>
  <si>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</si>
  <si>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Utworzenie Centrum Obsługi Inwestorów i Eksporterów w Województwie Podkarpackim</t>
  </si>
  <si>
    <t>1.3.1.4</t>
  </si>
  <si>
    <t>"Zakup pojazdów szynowych na potrzeby kolejowych przewozów osób w województwie podkarpackim", RPO WP na lata 2007-2013, Działanie 2.1 Infrastruktura komunikacyjna Schemat E: Infrastruktura kolejowa</t>
  </si>
  <si>
    <t>Poprawa dostępności i jakości podróżowania</t>
  </si>
  <si>
    <t>1.3.1.5</t>
  </si>
  <si>
    <t xml:space="preserve">Sieć Szerokopasmowa Polski Wschodniej - Województwo Podkarpackie </t>
  </si>
  <si>
    <t>Zbudowanie w województwie podkarpackim nowoczesnej infrastruktury publicznej bazującej na technologiach informatycznych</t>
  </si>
  <si>
    <t>1.3.1.6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</si>
  <si>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</si>
  <si>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</si>
  <si>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          </t>
  </si>
  <si>
    <t>1.3.1.7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</si>
  <si>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</si>
  <si>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</si>
  <si>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>1.3.1.8</t>
  </si>
  <si>
    <t xml:space="preserve">Projekty pomocy technicznej - RPO WP </t>
  </si>
  <si>
    <t>Zapewnienie prawidłowej obsługi wdrażania RPO WP</t>
  </si>
  <si>
    <t>1.3.1.9</t>
  </si>
  <si>
    <t xml:space="preserve">System Informacji o Funduszach Europejskich- Program Operacyjny Pomoc Techniczna </t>
  </si>
  <si>
    <t>Realizacja zadania polegająca na prowadzeniu Głównego Punktu Informacyjnego przy Urzędzie Marszałkowskim Województwa Podkarpackiego oraz koordynacja, promocja, monitoring, kontrola oraz ocena działalności sieci Lokalnych Punktów Informacyjnych -Program Operacyjny Pomoc Techniczna</t>
  </si>
  <si>
    <t>Urząd Marszałkowski Województwa Podkarpackiego</t>
  </si>
  <si>
    <t>1.3.1.10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</si>
  <si>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</si>
  <si>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</si>
  <si>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1.3.1.11</t>
  </si>
  <si>
    <t>Projekt 1130 R4 MOG</t>
  </si>
  <si>
    <t>Stworzenie dokumentu "przewodnika" odnoszącego się do problematyki zrównoważonego transportu na obszarach wiejskich</t>
  </si>
  <si>
    <t>1.3.1.12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</si>
  <si>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</si>
  <si>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</si>
  <si>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 xml:space="preserve">Podkarpackie Centrum Edukacji Nauczycieli w Rzeszowie </t>
  </si>
  <si>
    <t>1.3.1.13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</si>
  <si>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</si>
  <si>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</si>
  <si>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Wojewódzki Urząd Pracy w Rzeszowie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</si>
  <si>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</si>
  <si>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</si>
  <si>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>Regionalny Ośrodek Polityki Społecznej w Rzeszowie, ul. Hetmańska 120</t>
  </si>
  <si>
    <t>Projekt pn: Technologie cyfrowe jako systemowe narzędzie wspomagające realizację programów rozwojowych oraz podnoszące jakość i atrakcyjność oferty edukacyjnej szkół Podkarpacia realizowany w ramach Programu Operacyjnego Kapitał Ludzki, Priorytet IX Rozwój wykształcenia i kompetencji w regionach, działanie 9.1. Wyrównywanie szans edukacyjnych i zapewnienie jakości usług edukacyjnych świadczonych w systemie oświaty, Poddziałanie 9.1.2 Wyrównywanie szans edukacyjnych uczniów z grup o utrudnionym dostępie do edukacji oraz zmniejszanie różnic w jakości usług edukacyjnych</t>
  </si>
  <si>
    <t>Stworzenie warunków równych szans edukacyjnych poprzez udzielenie wsparcia na rzecz instytucji systemu oświaty oraz osób potykających na bariery o charakterze środowiskowym, ekonomicznym, geograficznym i zdrowotnym utrudniające dostęp do usług edukacyjnych</t>
  </si>
  <si>
    <t xml:space="preserve">Program Operacyjny Kapitał Ludzki - Pomoc Techniczna </t>
  </si>
  <si>
    <t>Zapewnienie prawidłowej obsługi wdrażania POKL</t>
  </si>
  <si>
    <t>1.1.2.1</t>
  </si>
  <si>
    <t>Budowa zbiornika retencyjnego w miejscowości Borowa Góra, woj. podkarpackie</t>
  </si>
  <si>
    <t xml:space="preserve"> Budowa 1 zbiornika retencyjnego w Borowej Górze. Zabezpieczenie ludności, mienia i gospodarki przed negatywnymi skutkami powodzi i zapewnienie trwałości projektu. 
Program Rozwoju Obszarów Wiejskich</t>
  </si>
  <si>
    <t xml:space="preserve">Podkarpacki Zarząd Melioracji i Urządzeń Wodnych 
</t>
  </si>
  <si>
    <t>1.1.2.2</t>
  </si>
  <si>
    <t>"Wisłoka – Boża Wola – rozbudowa lewego wału Wisłoki w km 4+115 -6+737 oraz w km 0+000-0+230 wraz z budową obustronnych wałów cofkowych na potoku Kiełkowskim o długości 150 m". Zadanie ujęte w ramach zlewni: Ochrona przed powodzią w zlewni Wisłoki, w tym budowa zbiorników retencyjnych Kąty-Myscowa oraz Dukla</t>
  </si>
  <si>
    <t xml:space="preserve">Rozbudowa (2,732 km) i budowa obustronnego obwałowania  lewego wału rzeki Wisłoki na dł. 0,42 km. Zabezpieczenie ludności, mienia i gospodarki przed negatywnymi skutkami powodzi i zapewnienie trwałości projektu. Program Rozwoju Obszarów Wiejskich
</t>
  </si>
  <si>
    <t xml:space="preserve">Podkarpaci Zarząd Melioracji i Urządzeń Wodnych </t>
  </si>
  <si>
    <t>1.1.2.3</t>
  </si>
  <si>
    <t>"Odbudowa potoku Lubcza w km 2+640-6+675 na długości 4,035 km oraz udrożnienie koryta potoku Lubcza w rejonie 4 stopni betonowych w km 0+400; 1+280; 7+050; 7+700 w mieście Rzeszów – Zwięczyca II, oraz w miejscowościach: Racławówka, Niechobrz, Boguchwała, gm. Boguchwała, woj. podkarpackie".  Zadanie ujęte w ramach zlewni: Ochrona przed powodzią w zlewni rzeki Wisłok, w tym budowa zbiornika retencyjnego Rudawka Rymanowska i zabezpieczenie przed powodzią miasta Krosno</t>
  </si>
  <si>
    <t>Odbudowa na dł. 4,035 km. i udrożnienie koryta potoku Lubcza w rejonie 4 stopni betonowych. Zabezpieczenie ludności, mienia i gospodarki przed negatywnymi skutkami powodzi i zapewnienie trwałości projektu. Program Rozwoju Obszarów Wiejskich</t>
  </si>
  <si>
    <t>1.1.2.4</t>
  </si>
  <si>
    <t xml:space="preserve"> "Nowy Breń II - rozbudowa i przeciwfiltracyjne zabezpieczenie prawego wału rzeki Nowy Breń w km 2+487-4+319, na długości 1,832 km w miejscowościach: Słupiec, Ziempniów i Otałęż".  
Zadanie ujęte w ramach zlewni: Zabezpieczenie przed zagrożeniem powodziowym doliny Wisły na odcinku od ujścia Dunajca do ujścia Wisłoki</t>
  </si>
  <si>
    <t>Rozbudowa i przeciwfiltracyjne zabezpieczenie prawego wału rzeki Nowy Breń na dł. 1,832 km. Zabezpieczenie ludności, mienia i gospodarki przed negatywnymi skutkami powodzi i zapewnienie trwałości projektu. Program Rozwoju Obszarów Wiejskich</t>
  </si>
  <si>
    <t>1.1.2.5</t>
  </si>
  <si>
    <t xml:space="preserve">"San I Etap I - rozbudowa i przeciwfiltracyjne zabezpieczenie prawego wału rzeki San w km 2+215 - 9+417, na długości 7,202 km, na terenie gminy Radomyśl nad Sanem, woj. podkarpackie". Zadanie ujęte w ramach zlewni: Zabezpieczenie przed zagrożeniem powodziowym doliny Wisły na odcinku od ujścia Wisłoki do ujścia Sanny </t>
  </si>
  <si>
    <t>Rozbudowa i przeciwfiltracyjne zabezpieczenie prawego wału rzeki San na dł. 7,202 km. Zabezpieczenie ludności, mienia i gospodarki przed negatywnymi skutkami powodzi i zapewnienie trwałości projektu. Program Rozwoju Obszarów Wiejskich</t>
  </si>
  <si>
    <t>1.1.2.6</t>
  </si>
  <si>
    <t>Ochrona przed powodzią aglomeracji Rzeszów</t>
  </si>
  <si>
    <t xml:space="preserve"> Ochrona przeciwpowodziowa aglomeracji Rzeszów Program Operacyjny Infratsruktura i Środowisko 2007 - 2013 </t>
  </si>
  <si>
    <t>1.1.2.7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</si>
  <si>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</si>
  <si>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</si>
  <si>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Podkarpacki Zarząd Melioracji i Urządzeń Wodnych </t>
  </si>
  <si>
    <t>1.1.2.8</t>
  </si>
  <si>
    <t>Zaprojektowanie i budowa suchego zbiornika przeciwpowodziowego (polderu przepływowego) pn. "Kańczuga" na rzece Mleczka Kańczudzka na terenie gminy Jawornik Polski oraz miasta i gminy Kańczuga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</si>
  <si>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</si>
  <si>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1.1.2.9</t>
  </si>
  <si>
    <t>1.1.2.10</t>
  </si>
  <si>
    <t>1.1.2.11</t>
  </si>
  <si>
    <t>1.1.2.12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</si>
  <si>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</si>
  <si>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1.1.2.13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</si>
  <si>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</si>
  <si>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</t>
  </si>
  <si>
    <t xml:space="preserve">Podkarpacki Zarząd Dróg Wojewódzkich w Rzeszowie </t>
  </si>
  <si>
    <t>1.1.2.14</t>
  </si>
  <si>
    <t xml:space="preserve">Rozbudowa dr. woj. Nr  880 Jarosław - Pruchnik </t>
  </si>
  <si>
    <t>Cele "Infrastruktura techniczna i informatyczna"  Poprawa dostępności i jakości infrastruktury transportowej</t>
  </si>
  <si>
    <t>1.1.2.15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</si>
  <si>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</si>
  <si>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1.1.2.16</t>
  </si>
  <si>
    <t xml:space="preserve">Likwidacja barier rozwojowych - most na Wiśle z rozbudową drogi wojewódzkiej Nr 764 oraz połączeniem z drogą wojewódzką Nr 875 </t>
  </si>
  <si>
    <t>Stworzenie dogodnych powiązań komunikacyjnych województw Polski Wschodniej</t>
  </si>
  <si>
    <t>1.1.2.17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</si>
  <si>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</si>
  <si>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1.1.2.18</t>
  </si>
  <si>
    <t>Trasy rowerowe w Polsce Wschodniej</t>
  </si>
  <si>
    <t>Kompleksowy projekt zakładający utworzenie ponadregionalnej trasy rowerowej w pięciu województwach Polski Wschodniej</t>
  </si>
  <si>
    <t>1.1.2.19</t>
  </si>
  <si>
    <t>1.1.2.20</t>
  </si>
  <si>
    <t>1.1.2.21</t>
  </si>
  <si>
    <t>1.1.2.22</t>
  </si>
  <si>
    <t>1.1.2.23</t>
  </si>
  <si>
    <t>1.1.2.24</t>
  </si>
  <si>
    <t>Budowa Centrum Wystawienniczo - Kongresowego Województwa Podkarpackiego</t>
  </si>
  <si>
    <t>Funkcjonowanie centrum jako ośrodka wspomagającego wdrażanie programów i projektów służących wzrostowi konkurencyjności i atrakcyjności regionów Polski Wschodniej</t>
  </si>
  <si>
    <t>1.1.2.25</t>
  </si>
  <si>
    <t>1.1.2.26</t>
  </si>
  <si>
    <t>1.1.2.27</t>
  </si>
  <si>
    <t>Wydatki na programy, projekty lub zadania związane z umowami partnerstwa publiczno - prywatnego; z tego:</t>
  </si>
  <si>
    <t>1.3.</t>
  </si>
  <si>
    <t>Wydatki na programy, projekty lub zadania pozostałe (inne niż wymienione w pkt 1.1 i 1.2), z tego:</t>
  </si>
  <si>
    <t>1.3.1.</t>
  </si>
  <si>
    <t>Zabezpieczenie ludności, mienia i gospodarki przed negatywnymi skutkami powodzi i zapewnienie trwałości projektu</t>
  </si>
  <si>
    <t>Podkarpacki Zarząd Melioracji i Urządzeń Wodnych w Rzeszowie</t>
  </si>
  <si>
    <t>Program Operacyjny Kapitał Ludzki, Priorytety VI-IX (z wyłączeniem projektu własnego WUP w ramach Poddziałania 8.1.4 PO KL oraz działania 9.2 PO KL)</t>
  </si>
  <si>
    <t>Program Operacyjny Kapitał Ludzki, Priorytety VI-IX - dotacje dla beneficjentów programu</t>
  </si>
  <si>
    <t xml:space="preserve">Wojewódzki Urząd Pracy 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</si>
  <si>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</si>
  <si>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RPO WP na lata 2007-2013 - Oś I ÷ VII  - dotacje dla beneficjentów programu</t>
  </si>
  <si>
    <t xml:space="preserve">Utrzymanie zespołów trakcyjnych </t>
  </si>
  <si>
    <t xml:space="preserve">Utrzymanie zespołów trakcyjnych POliŚ </t>
  </si>
  <si>
    <t>Tworzenie opracowań kartograficznych na podstawie bazy danych obiektów topograficznych (BDOT10k) z terenu województwa podkarpackiego</t>
  </si>
  <si>
    <t>Mapy topograficzne dla obszaru województwa podkarpackiego</t>
  </si>
  <si>
    <t xml:space="preserve">Wojewódzki Ośrodek Dokumentacji Geodezyjnej i Kartograficznej w Rzeszowie 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</si>
  <si>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</si>
  <si>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</si>
  <si>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>Promocja gospodarcza i turystyczna Województwa Podkarpackiego za pośrednictwem przewoźnika lotniczego w Europie</t>
  </si>
  <si>
    <t xml:space="preserve">Pogram wspierania edukacji uzdolnionej młodzieży "Nie zagubić talentu" - stypendia. </t>
  </si>
  <si>
    <t>Wspieranie edukacji młodzieży z województwa podkarpackiego</t>
  </si>
  <si>
    <t xml:space="preserve">Wojewódzki Program Pomocy Społecznej </t>
  </si>
  <si>
    <t>Łagodzenie skutków ubóstwa</t>
  </si>
  <si>
    <t xml:space="preserve">Wojewódzki Program Na Rzecz Wyrównywania Szans Os. Niepełn. i Przeciwdz. Ich Wykluczeniu Społ. Na lata 2008-2020 </t>
  </si>
  <si>
    <t>Wyrównywanie szans osób niepełnosprawnych</t>
  </si>
  <si>
    <t>1.3.2.</t>
  </si>
  <si>
    <t>1.3.2.1</t>
  </si>
  <si>
    <t>1.3.2.2</t>
  </si>
  <si>
    <t>1.3.2.3</t>
  </si>
  <si>
    <t xml:space="preserve">Zakup pojazdów szynowych </t>
  </si>
  <si>
    <t>Zakup pojazdów szynowych na potrzeby kolejowych przewozów pasażerskich - poprawa dostępności i jakości podróżowania</t>
  </si>
  <si>
    <t>1.3.2.4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</si>
  <si>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</si>
  <si>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1.3.2.5</t>
  </si>
  <si>
    <t>Opracowanie dokumentacji projektowych i uzyskanie decyzji o zezwoleniu na realizację inwestycji drogowych</t>
  </si>
  <si>
    <t>Poprawa powiązań komunikacyjnych i systemu komunikacji publicznej w województwie</t>
  </si>
  <si>
    <t>1.3.2.6</t>
  </si>
  <si>
    <t xml:space="preserve">Muzeum Polaków ratujących Żydów na Podkarpaciu im. Rodziny Ulmów w Markowej </t>
  </si>
  <si>
    <t>Muzeum Polaków ratujących Żydów na Podkarpaciu im. Rodziny Ulmów w Markowej</t>
  </si>
  <si>
    <t xml:space="preserve">Muzeum-Zamek w Łańcucie </t>
  </si>
  <si>
    <t>Inne</t>
  </si>
  <si>
    <t>Źródło finansowania</t>
  </si>
  <si>
    <t>Wartość zadania ogółem</t>
  </si>
  <si>
    <t>razem nakłady poniesione do końca 2012</t>
  </si>
  <si>
    <t>razem</t>
  </si>
  <si>
    <t>WPF 2013</t>
  </si>
  <si>
    <t>wnioskowane zmiany</t>
  </si>
  <si>
    <t>po zmianach</t>
  </si>
  <si>
    <t>nakłady poniesione do końca 2012r.</t>
  </si>
  <si>
    <t>środki własne</t>
  </si>
  <si>
    <t xml:space="preserve">razem </t>
  </si>
  <si>
    <t>liczba kontrolna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</si>
  <si>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</si>
  <si>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</si>
  <si>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</si>
  <si>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</si>
  <si>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</si>
  <si>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</si>
  <si>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</si>
  <si>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</si>
  <si>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</si>
  <si>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</si>
  <si>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</si>
  <si>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</si>
  <si>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</si>
  <si>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</si>
  <si>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1.1.1.15</t>
  </si>
  <si>
    <t>1.1.1.16</t>
  </si>
  <si>
    <t>Utrzymanie urządzeń melioracji wodnych podstawowych - rzek Szuwarka - Gołębiówka i Świerkowiec</t>
  </si>
  <si>
    <t>E - usługi w nowoczesnej bibliotece</t>
  </si>
  <si>
    <t>Przygotowanie dokumentacji i terenu pod inwestycje - teren województwa podkarpackiego. 
Zadanie ujęte w ramach zlewni: Zabezpieczenie przed zagrożeniem powodziowym doliny Wisły na odcinku od ujścia Wisłoki do ujścia Sanny</t>
  </si>
  <si>
    <t>zmiany wydatków bieżących</t>
  </si>
  <si>
    <t>RAZEM bieżące</t>
  </si>
  <si>
    <t>Lp. z zał nr 2 do uzasadnienia do WPF</t>
  </si>
  <si>
    <t>razem zmiany w latach 2013-2025</t>
  </si>
  <si>
    <t>po zmianach do końca 2012.</t>
  </si>
  <si>
    <t>Rekompensata należna przewoźnikowi z tytułu wykonywania kolejowych przewozów osób - w ramach użyteczności publicznej</t>
  </si>
  <si>
    <t>Poprawa dostępności do nowoczesnej oferty bibliotecznej dla czytelników, poprzez wykorzystanie e-usług skierowanych do społeczności miasta Rzeszowa i regionu Podkarpacia</t>
  </si>
  <si>
    <t>Wojewódzka i Miejska Biblioteka Publiczna w Rzeszowie</t>
  </si>
  <si>
    <t>1.3.2.7</t>
  </si>
  <si>
    <t>Opracowanie dokumentacji projektowych m.in. projektów budowlano - wykonawczych oraz innych niezbędnych dokumentacji, wykup nieruchomości gruntowych</t>
  </si>
  <si>
    <t>1.3.2.8</t>
  </si>
  <si>
    <t>1.3.1.14</t>
  </si>
  <si>
    <t>Remonty cząstkowe nawierzchni</t>
  </si>
  <si>
    <t>Podkarpacki Zarząd Dróg Wojewódzkich w Rzeszowie</t>
  </si>
  <si>
    <t xml:space="preserve">Zimowe utrzymanie dróg </t>
  </si>
  <si>
    <t>TABELARYCZNE ZESTAWIENIE WNIOSKÓW O DOKONANIE ZMIAN LIMITÓW WYDATKÓW W WPF- maj</t>
  </si>
  <si>
    <t>1.1</t>
  </si>
  <si>
    <t>1.1.1</t>
  </si>
  <si>
    <t>1.1.2</t>
  </si>
  <si>
    <t>1.1.3</t>
  </si>
  <si>
    <t>1.1.3.1</t>
  </si>
  <si>
    <t>1.1.4</t>
  </si>
  <si>
    <t>1.1.5</t>
  </si>
  <si>
    <t>1.2</t>
  </si>
  <si>
    <t>1.2.1</t>
  </si>
  <si>
    <t>1.2.2</t>
  </si>
  <si>
    <t>2.1</t>
  </si>
  <si>
    <t>2.1.1</t>
  </si>
  <si>
    <t>2.1.1.1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</si>
  <si>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</si>
  <si>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</si>
  <si>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</si>
  <si>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</si>
  <si>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</si>
  <si>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</si>
  <si>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</si>
  <si>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</si>
  <si>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</si>
  <si>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</si>
  <si>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</si>
  <si>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</si>
  <si>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</si>
  <si>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</si>
  <si>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</si>
  <si>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</si>
  <si>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6.1</t>
  </si>
  <si>
    <t>6.1.1</t>
  </si>
  <si>
    <t>6.2</t>
  </si>
  <si>
    <t>6.3</t>
  </si>
  <si>
    <t>8.1</t>
  </si>
  <si>
    <t>8.2</t>
  </si>
  <si>
    <t>9.1</t>
  </si>
  <si>
    <t>9.2</t>
  </si>
  <si>
    <t>9.3</t>
  </si>
  <si>
    <t>9.4</t>
  </si>
  <si>
    <t>9.5</t>
  </si>
  <si>
    <t>9.6</t>
  </si>
  <si>
    <t>9.7</t>
  </si>
  <si>
    <t>9.7.1</t>
  </si>
  <si>
    <t>9.8</t>
  </si>
  <si>
    <t>9.8.1</t>
  </si>
  <si>
    <t>10.1</t>
  </si>
  <si>
    <t>11.1</t>
  </si>
  <si>
    <t>11.2</t>
  </si>
  <si>
    <t>11.3</t>
  </si>
  <si>
    <t>11.3.1</t>
  </si>
  <si>
    <t>11.3.2</t>
  </si>
  <si>
    <t>11.4</t>
  </si>
  <si>
    <t>11.5</t>
  </si>
  <si>
    <t>11.6</t>
  </si>
  <si>
    <t>12.1</t>
  </si>
  <si>
    <t>12.1.1</t>
  </si>
  <si>
    <t>12.2</t>
  </si>
  <si>
    <t>12.2.1</t>
  </si>
  <si>
    <t>12.2.1.1</t>
  </si>
  <si>
    <t>12.3</t>
  </si>
  <si>
    <t>12.3.1</t>
  </si>
  <si>
    <t>12.3.2</t>
  </si>
  <si>
    <t>12.4</t>
  </si>
  <si>
    <t>12.4.1</t>
  </si>
  <si>
    <t>12.4.2</t>
  </si>
  <si>
    <t>4.3.2</t>
  </si>
  <si>
    <t>4.3.3</t>
  </si>
  <si>
    <t>dochody z tytułu udziału we wpływach z podatku dochodowego od osób fizycznych</t>
  </si>
  <si>
    <t>z tytułu poręczeń i gwarancji</t>
  </si>
  <si>
    <t>w tym: gwarancje i poręczenia polegające wyłączeniu z limitów spłaty zobowiązań określonych w art. 243 ust.3 pkt 2 ustawy z dnia 27 sierpnia 2009 r. o finansach publicznych (Dz.U. Nr 157, poz. 1240, z późn. zm.) lub art. 169 ust.3 pkt 2 ustawy z dnia 30 czerwca 2005 r. o finansach publicznych (Dz.U. Nr 249, poz. 2104, z późn. zm.)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</si>
  <si>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</t>
  </si>
  <si>
    <t>wydatki na obsługę długu</t>
  </si>
  <si>
    <t>w tym odsetki i dyskonto określone w art. 243 ust. 1 ustawy lub art.. 169 ust. 1 ufp z 2005 r.</t>
  </si>
  <si>
    <t xml:space="preserve">Inne rozchody nie związane ze spłatą długu </t>
  </si>
  <si>
    <t>Łączna kwota wyłączeń z ograniczeń długu określonych w art. 170 ust. 3 ufp z 2005 r. oraz w art. 36 ustawy o zmianie niektórych ustaw związanych z realizacją ustawy budżetowej, w tym:</t>
  </si>
  <si>
    <t>Wskaźnik zadłużenia do dochodów ogółem określony w art. 170 ust. 3 ufp z 2005 r., bez uwzględnienia wyłączeń określonych w pkt 6.1</t>
  </si>
  <si>
    <t>Wskaźnik zadłużenia do dochodów ogółem określony w art. 170 ust. 3 ufp z 2005 r., po uwzględnieniu wyłączeń określonych w pkt 6.1</t>
  </si>
  <si>
    <t>Kwota zobowiązań wynikających z przejęcia przez jednostkę samorządu terytorialnego zobowiązań po likwidowanych i przekształcanych jednostkach zaliczanych do sektora finansów publicznych</t>
  </si>
  <si>
    <t>Wskaźnik planowanej łącznej kwoty spłaty zobowiązań, o której mowa w art. 169 ust. 1 ufp z 2055 r. do dochodów ogółem bez uwzględnienia wyłaczeń o których mowa w pkt 5.1.1.</t>
  </si>
  <si>
    <t>Wskaźnik planowanej łącznej kwoty spłaty zobowiązań, o której mowa w art. 169 ust. 1 ufp z 2055 r. do dochodów ogółem po uwzględnieniu wyłaczeń przypadających na dany rok określonych w pkt 5.1.1</t>
  </si>
  <si>
    <t xml:space="preserve"> Wynik operacji niekasowych wpływających na kwotę długu  
( m.in. umorzenia, różnice kursowe)</t>
  </si>
  <si>
    <t>1c5                  Dep IT</t>
  </si>
  <si>
    <t>Załącznik  Nr 1 do autopoprawek do                                                                                                   do projektu Uchwały Nr ……/……./13                     
Sejmiku Województwa Podkarpackiego
 z dnia……………………2013 r.</t>
  </si>
  <si>
    <t>Załącznik Nr 2 do autopoprawek  
do projektu Uchwały Nr     /      / 13                     
Sejmiku Województwa Podkarpackiego
 z dnia                               2013 r.</t>
  </si>
  <si>
    <t>Załącznik do uzasadnienia do autopoprawek do projektu Uchwały Sejmiku Wojewóztwa w sprawie zmian w WPF - maj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</si>
</sst>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%"/>
    <numFmt numFmtId="165" formatCode="#,##0.0"/>
  </numFmts>
  <fonts count="38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family val="2"/>
      <charset val="238"/>
    </font>
    <font>
      <sz val="10.45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CC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4">
    <xf numFmtId="0" fontId="0" fillId="0" borderId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7" fillId="0" borderId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</cellStyleXfs>
  <cellXfs count="306">
    <xf numFmtId="0" fontId="0" fillId="0" borderId="0" xfId="0"/>
    <xf numFmtId="0" fontId="0" fillId="0" borderId="0" xfId="0"/>
    <xf numFmtId="4" fontId="1" fillId="0" borderId="0" xfId="0" applyNumberFormat="1" applyFont="1"/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1" fillId="0" borderId="1" xfId="2" applyNumberFormat="1" applyFont="1" applyBorder="1" applyAlignment="1">
      <alignment horizontal="left" vertical="center"/>
    </xf>
    <xf numFmtId="0" fontId="6" fillId="0" borderId="0" xfId="2"/>
    <xf numFmtId="0" fontId="0" fillId="0" borderId="0" xfId="0" applyFill="1"/>
    <xf numFmtId="165" fontId="6" fillId="0" borderId="0" xfId="2" applyNumberFormat="1"/>
    <xf numFmtId="0" fontId="6" fillId="0" borderId="0" xfId="2" applyAlignment="1">
      <alignment horizontal="left"/>
    </xf>
    <xf numFmtId="10" fontId="6" fillId="0" borderId="0" xfId="3" applyNumberFormat="1" applyFont="1"/>
    <xf numFmtId="3" fontId="1" fillId="0" borderId="1" xfId="2" applyNumberFormat="1" applyFont="1" applyFill="1" applyBorder="1" applyAlignment="1">
      <alignment horizontal="left" vertical="center" wrapText="1"/>
    </xf>
    <xf numFmtId="3" fontId="10" fillId="0" borderId="1" xfId="2" applyNumberFormat="1" applyFont="1" applyBorder="1" applyAlignment="1">
      <alignment horizontal="left" vertical="center"/>
    </xf>
    <xf numFmtId="3" fontId="10" fillId="0" borderId="1" xfId="2" applyNumberFormat="1" applyFont="1" applyBorder="1" applyAlignment="1">
      <alignment horizontal="left" vertical="center" wrapText="1"/>
    </xf>
    <xf numFmtId="0" fontId="5" fillId="0" borderId="0" xfId="0" applyFont="1"/>
    <xf numFmtId="3" fontId="10" fillId="0" borderId="1" xfId="2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/>
    <xf numFmtId="3" fontId="12" fillId="0" borderId="1" xfId="2" applyNumberFormat="1" applyFont="1" applyFill="1" applyBorder="1" applyAlignment="1">
      <alignment horizontal="right" vertical="center"/>
    </xf>
    <xf numFmtId="3" fontId="12" fillId="0" borderId="1" xfId="2" applyNumberFormat="1" applyFont="1" applyBorder="1" applyAlignment="1">
      <alignment horizontal="righ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 wrapText="1"/>
    </xf>
    <xf numFmtId="164" fontId="4" fillId="0" borderId="1" xfId="3" applyNumberFormat="1" applyFont="1" applyFill="1" applyBorder="1"/>
    <xf numFmtId="3" fontId="4" fillId="0" borderId="1" xfId="1" applyNumberFormat="1" applyFont="1" applyFill="1" applyBorder="1"/>
    <xf numFmtId="0" fontId="10" fillId="0" borderId="1" xfId="2" applyFont="1" applyFill="1" applyBorder="1" applyAlignment="1">
      <alignment wrapText="1"/>
    </xf>
    <xf numFmtId="3" fontId="10" fillId="0" borderId="1" xfId="2" applyNumberFormat="1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vertical="center" wrapText="1"/>
    </xf>
    <xf numFmtId="10" fontId="1" fillId="0" borderId="3" xfId="2" applyNumberFormat="1" applyFont="1" applyFill="1" applyBorder="1"/>
    <xf numFmtId="3" fontId="1" fillId="0" borderId="3" xfId="2" applyNumberFormat="1" applyFont="1" applyBorder="1" applyAlignment="1">
      <alignment horizontal="left" vertical="center"/>
    </xf>
    <xf numFmtId="3" fontId="1" fillId="0" borderId="3" xfId="2" applyNumberFormat="1" applyFont="1" applyFill="1" applyBorder="1"/>
    <xf numFmtId="3" fontId="1" fillId="0" borderId="3" xfId="2" applyNumberFormat="1" applyFont="1" applyBorder="1"/>
    <xf numFmtId="3" fontId="10" fillId="0" borderId="1" xfId="2" applyNumberFormat="1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3" fontId="6" fillId="0" borderId="0" xfId="2" applyNumberFormat="1"/>
    <xf numFmtId="0" fontId="0" fillId="0" borderId="0" xfId="0" applyAlignment="1">
      <alignment horizontal="left"/>
    </xf>
    <xf numFmtId="3" fontId="0" fillId="0" borderId="0" xfId="0" applyNumberFormat="1"/>
    <xf numFmtId="2" fontId="6" fillId="0" borderId="0" xfId="2" applyNumberFormat="1"/>
    <xf numFmtId="4" fontId="6" fillId="0" borderId="0" xfId="2" applyNumberFormat="1"/>
    <xf numFmtId="3" fontId="11" fillId="0" borderId="1" xfId="2" applyNumberFormat="1" applyFont="1" applyFill="1" applyBorder="1"/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0" fillId="2" borderId="0" xfId="0" applyFill="1"/>
    <xf numFmtId="3" fontId="2" fillId="3" borderId="1" xfId="2" applyNumberFormat="1" applyFont="1" applyFill="1" applyBorder="1" applyAlignment="1">
      <alignment horizontal="left" vertical="center"/>
    </xf>
    <xf numFmtId="3" fontId="2" fillId="3" borderId="1" xfId="2" applyNumberFormat="1" applyFont="1" applyFill="1" applyBorder="1" applyAlignment="1">
      <alignment horizontal="left" vertical="center" wrapText="1"/>
    </xf>
    <xf numFmtId="3" fontId="9" fillId="3" borderId="1" xfId="2" applyNumberFormat="1" applyFont="1" applyFill="1" applyBorder="1"/>
    <xf numFmtId="0" fontId="7" fillId="3" borderId="0" xfId="0" applyFont="1" applyFill="1"/>
    <xf numFmtId="3" fontId="2" fillId="3" borderId="1" xfId="2" applyNumberFormat="1" applyFont="1" applyFill="1" applyBorder="1"/>
    <xf numFmtId="0" fontId="5" fillId="3" borderId="0" xfId="0" applyFont="1" applyFill="1"/>
    <xf numFmtId="3" fontId="13" fillId="3" borderId="1" xfId="2" applyNumberFormat="1" applyFont="1" applyFill="1" applyBorder="1" applyAlignment="1">
      <alignment horizontal="right" vertical="center"/>
    </xf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center" wrapText="1"/>
    </xf>
    <xf numFmtId="1" fontId="4" fillId="3" borderId="1" xfId="1" applyNumberFormat="1" applyFont="1" applyFill="1" applyBorder="1"/>
    <xf numFmtId="0" fontId="0" fillId="3" borderId="0" xfId="0" applyFill="1"/>
    <xf numFmtId="3" fontId="2" fillId="3" borderId="1" xfId="2" applyNumberFormat="1" applyFont="1" applyFill="1" applyBorder="1" applyAlignment="1">
      <alignment vertical="center" wrapText="1"/>
    </xf>
    <xf numFmtId="3" fontId="8" fillId="3" borderId="1" xfId="2" applyNumberFormat="1" applyFont="1" applyFill="1" applyBorder="1" applyAlignment="1">
      <alignment horizontal="left" vertical="center"/>
    </xf>
    <xf numFmtId="3" fontId="8" fillId="3" borderId="1" xfId="2" applyNumberFormat="1" applyFont="1" applyFill="1" applyBorder="1" applyAlignment="1">
      <alignment horizontal="left" vertical="center" wrapText="1"/>
    </xf>
    <xf numFmtId="3" fontId="8" fillId="3" borderId="1" xfId="2" applyNumberFormat="1" applyFont="1" applyFill="1" applyBorder="1"/>
    <xf numFmtId="10" fontId="1" fillId="0" borderId="1" xfId="3" applyNumberFormat="1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/>
    <xf numFmtId="164" fontId="4" fillId="0" borderId="1" xfId="3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5" borderId="1" xfId="0" applyFont="1" applyFill="1" applyBorder="1" applyAlignment="1">
      <alignment horizontal="left" vertical="center" wrapText="1"/>
    </xf>
    <xf numFmtId="3" fontId="23" fillId="5" borderId="1" xfId="0" applyNumberFormat="1" applyFont="1" applyFill="1" applyBorder="1"/>
    <xf numFmtId="0" fontId="0" fillId="5" borderId="0" xfId="0" applyFill="1"/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/>
    <xf numFmtId="0" fontId="0" fillId="6" borderId="0" xfId="0" applyFill="1"/>
    <xf numFmtId="3" fontId="24" fillId="7" borderId="1" xfId="0" applyNumberFormat="1" applyFont="1" applyFill="1" applyBorder="1"/>
    <xf numFmtId="3" fontId="0" fillId="7" borderId="0" xfId="0" applyNumberFormat="1" applyFill="1"/>
    <xf numFmtId="0" fontId="0" fillId="7" borderId="0" xfId="0" applyFill="1"/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8" borderId="0" xfId="0" applyFill="1"/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24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3" fontId="18" fillId="0" borderId="1" xfId="1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3" fontId="6" fillId="0" borderId="1" xfId="0" applyNumberFormat="1" applyFont="1" applyBorder="1"/>
    <xf numFmtId="0" fontId="19" fillId="6" borderId="1" xfId="0" applyFont="1" applyFill="1" applyBorder="1" applyAlignment="1">
      <alignment horizontal="left" vertical="center" wrapText="1"/>
    </xf>
    <xf numFmtId="3" fontId="19" fillId="6" borderId="1" xfId="0" applyNumberFormat="1" applyFont="1" applyFill="1" applyBorder="1"/>
    <xf numFmtId="0" fontId="24" fillId="7" borderId="1" xfId="0" applyFont="1" applyFill="1" applyBorder="1" applyAlignment="1">
      <alignment horizontal="left" vertical="center" wrapText="1"/>
    </xf>
    <xf numFmtId="3" fontId="24" fillId="7" borderId="1" xfId="0" applyNumberFormat="1" applyFont="1" applyFill="1" applyBorder="1" applyAlignment="1">
      <alignment horizontal="left" vertical="center"/>
    </xf>
    <xf numFmtId="0" fontId="26" fillId="7" borderId="0" xfId="0" applyFont="1" applyFill="1" applyAlignment="1">
      <alignment horizontal="left" vertical="center"/>
    </xf>
    <xf numFmtId="0" fontId="24" fillId="8" borderId="1" xfId="0" applyFont="1" applyFill="1" applyBorder="1" applyAlignment="1">
      <alignment horizontal="left" vertical="center" wrapText="1"/>
    </xf>
    <xf numFmtId="3" fontId="24" fillId="8" borderId="1" xfId="0" applyNumberFormat="1" applyFont="1" applyFill="1" applyBorder="1" applyAlignment="1">
      <alignment horizontal="left" vertical="center"/>
    </xf>
    <xf numFmtId="0" fontId="26" fillId="8" borderId="0" xfId="0" applyFont="1" applyFill="1" applyAlignment="1">
      <alignment horizontal="left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 vertical="center" wrapText="1"/>
    </xf>
    <xf numFmtId="0" fontId="26" fillId="8" borderId="0" xfId="0" applyFont="1" applyFill="1"/>
    <xf numFmtId="3" fontId="0" fillId="0" borderId="0" xfId="0" applyNumberFormat="1" applyAlignment="1">
      <alignment wrapText="1"/>
    </xf>
    <xf numFmtId="3" fontId="6" fillId="0" borderId="0" xfId="0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Font="1" applyFill="1" applyBorder="1" applyAlignment="1">
      <alignment wrapText="1"/>
    </xf>
    <xf numFmtId="3" fontId="0" fillId="0" borderId="0" xfId="0" applyNumberFormat="1" applyFill="1"/>
    <xf numFmtId="0" fontId="0" fillId="0" borderId="0" xfId="0" applyBorder="1" applyAlignment="1">
      <alignment horizontal="center"/>
    </xf>
    <xf numFmtId="0" fontId="30" fillId="0" borderId="0" xfId="0" applyFont="1"/>
    <xf numFmtId="0" fontId="29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32" fillId="7" borderId="26" xfId="0" applyFont="1" applyFill="1" applyBorder="1" applyAlignment="1">
      <alignment vertical="center"/>
    </xf>
    <xf numFmtId="0" fontId="32" fillId="9" borderId="33" xfId="0" applyFont="1" applyFill="1" applyBorder="1" applyAlignment="1">
      <alignment vertical="center"/>
    </xf>
    <xf numFmtId="0" fontId="19" fillId="6" borderId="2" xfId="0" applyFont="1" applyFill="1" applyBorder="1" applyAlignment="1">
      <alignment horizontal="left" vertical="center" wrapText="1"/>
    </xf>
    <xf numFmtId="0" fontId="7" fillId="6" borderId="0" xfId="0" applyFont="1" applyFill="1"/>
    <xf numFmtId="3" fontId="7" fillId="6" borderId="0" xfId="0" applyNumberFormat="1" applyFont="1" applyFill="1"/>
    <xf numFmtId="0" fontId="19" fillId="6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wrapText="1"/>
    </xf>
    <xf numFmtId="3" fontId="7" fillId="7" borderId="0" xfId="0" applyNumberFormat="1" applyFont="1" applyFill="1"/>
    <xf numFmtId="0" fontId="7" fillId="7" borderId="0" xfId="0" applyFont="1" applyFill="1"/>
    <xf numFmtId="0" fontId="19" fillId="8" borderId="1" xfId="0" applyFont="1" applyFill="1" applyBorder="1"/>
    <xf numFmtId="0" fontId="7" fillId="8" borderId="0" xfId="0" applyFont="1" applyFill="1"/>
    <xf numFmtId="10" fontId="4" fillId="0" borderId="1" xfId="3" applyNumberFormat="1" applyFont="1" applyFill="1" applyBorder="1"/>
    <xf numFmtId="0" fontId="0" fillId="0" borderId="0" xfId="0" applyFill="1"/>
    <xf numFmtId="0" fontId="0" fillId="0" borderId="40" xfId="0" applyBorder="1" applyAlignment="1">
      <alignment horizontal="center" vertical="center"/>
    </xf>
    <xf numFmtId="3" fontId="35" fillId="0" borderId="42" xfId="0" applyNumberFormat="1" applyFont="1" applyBorder="1" applyAlignment="1"/>
    <xf numFmtId="3" fontId="37" fillId="8" borderId="16" xfId="0" applyNumberFormat="1" applyFont="1" applyFill="1" applyBorder="1" applyAlignment="1">
      <alignment wrapText="1"/>
    </xf>
    <xf numFmtId="3" fontId="35" fillId="0" borderId="41" xfId="0" applyNumberFormat="1" applyFont="1" applyBorder="1" applyAlignment="1"/>
    <xf numFmtId="3" fontId="37" fillId="8" borderId="16" xfId="0" applyNumberFormat="1" applyFont="1" applyFill="1" applyBorder="1" applyAlignment="1"/>
    <xf numFmtId="3" fontId="35" fillId="0" borderId="36" xfId="0" applyNumberFormat="1" applyFont="1" applyBorder="1" applyAlignment="1"/>
    <xf numFmtId="3" fontId="35" fillId="7" borderId="1" xfId="0" applyNumberFormat="1" applyFont="1" applyFill="1" applyBorder="1" applyAlignment="1">
      <alignment wrapText="1"/>
    </xf>
    <xf numFmtId="3" fontId="35" fillId="7" borderId="5" xfId="0" applyNumberFormat="1" applyFont="1" applyFill="1" applyBorder="1" applyAlignment="1">
      <alignment wrapText="1"/>
    </xf>
    <xf numFmtId="3" fontId="35" fillId="7" borderId="28" xfId="0" applyNumberFormat="1" applyFont="1" applyFill="1" applyBorder="1" applyAlignment="1">
      <alignment wrapText="1"/>
    </xf>
    <xf numFmtId="3" fontId="35" fillId="7" borderId="27" xfId="0" applyNumberFormat="1" applyFont="1" applyFill="1" applyBorder="1" applyAlignment="1"/>
    <xf numFmtId="3" fontId="35" fillId="0" borderId="28" xfId="0" applyNumberFormat="1" applyFont="1" applyBorder="1" applyAlignment="1"/>
    <xf numFmtId="3" fontId="35" fillId="0" borderId="29" xfId="0" applyNumberFormat="1" applyFont="1" applyBorder="1" applyAlignment="1"/>
    <xf numFmtId="3" fontId="35" fillId="0" borderId="27" xfId="0" applyNumberFormat="1" applyFont="1" applyBorder="1" applyAlignment="1"/>
    <xf numFmtId="3" fontId="35" fillId="0" borderId="29" xfId="0" applyNumberFormat="1" applyFont="1" applyFill="1" applyBorder="1" applyAlignment="1"/>
    <xf numFmtId="3" fontId="35" fillId="0" borderId="16" xfId="0" applyNumberFormat="1" applyFont="1" applyFill="1" applyBorder="1" applyAlignment="1"/>
    <xf numFmtId="3" fontId="35" fillId="0" borderId="1" xfId="0" applyNumberFormat="1" applyFont="1" applyBorder="1" applyAlignment="1"/>
    <xf numFmtId="3" fontId="35" fillId="0" borderId="5" xfId="0" applyNumberFormat="1" applyFont="1" applyFill="1" applyBorder="1"/>
    <xf numFmtId="3" fontId="35" fillId="0" borderId="4" xfId="0" applyNumberFormat="1" applyFont="1" applyBorder="1" applyAlignment="1"/>
    <xf numFmtId="3" fontId="35" fillId="9" borderId="33" xfId="0" applyNumberFormat="1" applyFont="1" applyFill="1" applyBorder="1" applyAlignment="1"/>
    <xf numFmtId="3" fontId="35" fillId="9" borderId="39" xfId="0" applyNumberFormat="1" applyFont="1" applyFill="1" applyBorder="1" applyAlignment="1"/>
    <xf numFmtId="3" fontId="35" fillId="9" borderId="35" xfId="0" applyNumberFormat="1" applyFont="1" applyFill="1" applyBorder="1" applyAlignment="1"/>
    <xf numFmtId="3" fontId="35" fillId="9" borderId="34" xfId="0" applyNumberFormat="1" applyFont="1" applyFill="1" applyBorder="1" applyAlignment="1"/>
    <xf numFmtId="0" fontId="32" fillId="0" borderId="22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0" xfId="0" applyFill="1"/>
    <xf numFmtId="0" fontId="0" fillId="0" borderId="23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" fontId="37" fillId="8" borderId="24" xfId="0" applyNumberFormat="1" applyFont="1" applyFill="1" applyBorder="1" applyAlignment="1"/>
    <xf numFmtId="3" fontId="35" fillId="0" borderId="22" xfId="0" applyNumberFormat="1" applyFont="1" applyBorder="1" applyAlignment="1"/>
    <xf numFmtId="0" fontId="0" fillId="0" borderId="27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35" fillId="0" borderId="21" xfId="0" applyNumberFormat="1" applyFont="1" applyFill="1" applyBorder="1" applyAlignment="1"/>
    <xf numFmtId="3" fontId="35" fillId="0" borderId="23" xfId="0" applyNumberFormat="1" applyFont="1" applyFill="1" applyBorder="1" applyAlignment="1"/>
    <xf numFmtId="3" fontId="35" fillId="0" borderId="37" xfId="0" applyNumberFormat="1" applyFont="1" applyFill="1" applyBorder="1" applyAlignment="1"/>
    <xf numFmtId="3" fontId="35" fillId="0" borderId="49" xfId="0" applyNumberFormat="1" applyFont="1" applyFill="1" applyBorder="1" applyAlignment="1"/>
    <xf numFmtId="3" fontId="35" fillId="0" borderId="0" xfId="0" applyNumberFormat="1" applyFont="1" applyFill="1" applyBorder="1" applyAlignment="1"/>
    <xf numFmtId="0" fontId="29" fillId="0" borderId="0" xfId="0" applyFont="1" applyBorder="1" applyAlignment="1">
      <alignment horizontal="center" wrapText="1"/>
    </xf>
    <xf numFmtId="3" fontId="35" fillId="0" borderId="4" xfId="0" applyNumberFormat="1" applyFont="1" applyFill="1" applyBorder="1" applyAlignment="1"/>
    <xf numFmtId="3" fontId="36" fillId="0" borderId="16" xfId="10" applyNumberFormat="1" applyFont="1" applyFill="1" applyBorder="1" applyAlignment="1"/>
    <xf numFmtId="3" fontId="35" fillId="0" borderId="42" xfId="0" applyNumberFormat="1" applyFont="1" applyFill="1" applyBorder="1" applyAlignment="1"/>
    <xf numFmtId="3" fontId="35" fillId="0" borderId="17" xfId="0" applyNumberFormat="1" applyFont="1" applyFill="1" applyBorder="1"/>
    <xf numFmtId="3" fontId="35" fillId="0" borderId="16" xfId="0" applyNumberFormat="1" applyFont="1" applyFill="1" applyBorder="1" applyAlignment="1">
      <alignment wrapText="1"/>
    </xf>
    <xf numFmtId="3" fontId="35" fillId="0" borderId="41" xfId="0" applyNumberFormat="1" applyFont="1" applyFill="1" applyBorder="1"/>
    <xf numFmtId="3" fontId="35" fillId="0" borderId="41" xfId="0" applyNumberFormat="1" applyFont="1" applyFill="1" applyBorder="1" applyAlignment="1">
      <alignment wrapText="1"/>
    </xf>
    <xf numFmtId="3" fontId="35" fillId="7" borderId="41" xfId="0" applyNumberFormat="1" applyFont="1" applyFill="1" applyBorder="1" applyAlignment="1">
      <alignment wrapText="1"/>
    </xf>
    <xf numFmtId="3" fontId="35" fillId="7" borderId="16" xfId="0" applyNumberFormat="1" applyFont="1" applyFill="1" applyBorder="1" applyAlignment="1">
      <alignment wrapText="1"/>
    </xf>
    <xf numFmtId="3" fontId="35" fillId="7" borderId="17" xfId="0" applyNumberFormat="1" applyFont="1" applyFill="1" applyBorder="1" applyAlignment="1">
      <alignment wrapText="1"/>
    </xf>
    <xf numFmtId="0" fontId="0" fillId="0" borderId="36" xfId="0" applyFill="1" applyBorder="1" applyAlignment="1">
      <alignment vertical="center" wrapText="1"/>
    </xf>
    <xf numFmtId="3" fontId="35" fillId="0" borderId="16" xfId="0" applyNumberFormat="1" applyFont="1" applyFill="1" applyBorder="1"/>
    <xf numFmtId="3" fontId="34" fillId="8" borderId="16" xfId="10" applyNumberFormat="1" applyFont="1" applyFill="1" applyBorder="1" applyAlignment="1"/>
    <xf numFmtId="3" fontId="35" fillId="0" borderId="20" xfId="0" applyNumberFormat="1" applyFont="1" applyFill="1" applyBorder="1" applyAlignment="1"/>
    <xf numFmtId="3" fontId="2" fillId="3" borderId="2" xfId="2" applyNumberFormat="1" applyFont="1" applyFill="1" applyBorder="1" applyAlignment="1">
      <alignment horizontal="center"/>
    </xf>
    <xf numFmtId="3" fontId="2" fillId="3" borderId="3" xfId="2" applyNumberFormat="1" applyFont="1" applyFill="1" applyBorder="1" applyAlignment="1">
      <alignment horizontal="center"/>
    </xf>
    <xf numFmtId="3" fontId="2" fillId="3" borderId="5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14" fillId="3" borderId="2" xfId="3" applyNumberFormat="1" applyFont="1" applyFill="1" applyBorder="1" applyAlignment="1">
      <alignment horizontal="center"/>
    </xf>
    <xf numFmtId="164" fontId="14" fillId="3" borderId="3" xfId="3" applyNumberFormat="1" applyFont="1" applyFill="1" applyBorder="1" applyAlignment="1">
      <alignment horizontal="center"/>
    </xf>
    <xf numFmtId="164" fontId="14" fillId="3" borderId="5" xfId="3" applyNumberFormat="1" applyFont="1" applyFill="1" applyBorder="1" applyAlignment="1">
      <alignment horizontal="center"/>
    </xf>
    <xf numFmtId="3" fontId="14" fillId="3" borderId="2" xfId="1" applyNumberFormat="1" applyFont="1" applyFill="1" applyBorder="1" applyAlignment="1">
      <alignment horizontal="center"/>
    </xf>
    <xf numFmtId="3" fontId="14" fillId="3" borderId="3" xfId="1" applyNumberFormat="1" applyFont="1" applyFill="1" applyBorder="1" applyAlignment="1">
      <alignment horizontal="center"/>
    </xf>
    <xf numFmtId="3" fontId="14" fillId="3" borderId="5" xfId="1" applyNumberFormat="1" applyFont="1" applyFill="1" applyBorder="1" applyAlignment="1">
      <alignment horizontal="center"/>
    </xf>
    <xf numFmtId="10" fontId="2" fillId="3" borderId="2" xfId="2" applyNumberFormat="1" applyFont="1" applyFill="1" applyBorder="1" applyAlignment="1">
      <alignment horizontal="center"/>
    </xf>
    <xf numFmtId="10" fontId="2" fillId="3" borderId="3" xfId="2" applyNumberFormat="1" applyFont="1" applyFill="1" applyBorder="1" applyAlignment="1">
      <alignment horizontal="center"/>
    </xf>
    <xf numFmtId="10" fontId="2" fillId="3" borderId="5" xfId="2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6" borderId="2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49" fontId="24" fillId="7" borderId="2" xfId="0" applyNumberFormat="1" applyFont="1" applyFill="1" applyBorder="1" applyAlignment="1">
      <alignment horizontal="left" vertical="center" wrapText="1"/>
    </xf>
    <xf numFmtId="49" fontId="24" fillId="7" borderId="3" xfId="0" applyNumberFormat="1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24" fillId="8" borderId="3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9" fillId="5" borderId="2" xfId="0" applyFont="1" applyFill="1" applyBorder="1" applyAlignment="1">
      <alignment horizontal="left" wrapText="1"/>
    </xf>
    <xf numFmtId="0" fontId="19" fillId="5" borderId="3" xfId="0" applyFont="1" applyFill="1" applyBorder="1" applyAlignment="1">
      <alignment horizontal="left" wrapText="1"/>
    </xf>
    <xf numFmtId="49" fontId="6" fillId="5" borderId="2" xfId="0" applyNumberFormat="1" applyFont="1" applyFill="1" applyBorder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</cellXfs>
  <cellStyles count="14">
    <cellStyle name="Dziesiętny" xfId="10" builtinId="3"/>
    <cellStyle name="Normalny" xfId="0" builtinId="0"/>
    <cellStyle name="Normalny 2" xfId="4"/>
    <cellStyle name="Normalny 2 2" xfId="5"/>
    <cellStyle name="Normalny 2 2 2" xfId="11"/>
    <cellStyle name="Normalny 2 2 3" xfId="12"/>
    <cellStyle name="Normalny 2 3" xfId="13"/>
    <cellStyle name="Normalny 3" xfId="6"/>
    <cellStyle name="Normalny 3 2" xfId="7"/>
    <cellStyle name="Normalny 3 2 2" xfId="8"/>
    <cellStyle name="Normalny 4" xfId="9"/>
    <cellStyle name="Normalny 5" xfId="2"/>
    <cellStyle name="Procentowy" xfId="1" builtinId="5"/>
    <cellStyle name="Procentowy 2" xfId="3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217"/>
  <sheetViews>
    <sheetView view="pageBreakPreview" zoomScaleNormal="96" zoomScaleSheetLayoutView="100" workbookViewId="0">
      <pane xSplit="2" ySplit="3" topLeftCell="C25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RowHeight="14.25"/>
  <cols>
    <col min="1" max="1" width="6.75" style="37" customWidth="1"/>
    <col min="2" max="2" width="49.875" style="1" customWidth="1"/>
    <col min="3" max="15" width="9.625" style="1" customWidth="1"/>
    <col min="16" max="16384" width="9" style="1"/>
  </cols>
  <sheetData>
    <row r="1" spans="1:15" ht="54.75" customHeight="1">
      <c r="A1" s="1"/>
      <c r="D1" s="2"/>
      <c r="E1" s="2"/>
      <c r="F1" s="2"/>
      <c r="G1" s="2"/>
      <c r="H1" s="2"/>
      <c r="I1" s="2"/>
      <c r="J1" s="2"/>
      <c r="K1" s="2"/>
      <c r="L1" s="216" t="s">
        <v>398</v>
      </c>
      <c r="M1" s="216"/>
      <c r="N1" s="216"/>
      <c r="O1" s="216"/>
    </row>
    <row r="2" spans="1:15" ht="26.25" customHeight="1">
      <c r="A2" s="1"/>
      <c r="B2" s="217" t="s">
        <v>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44" customFormat="1">
      <c r="A3" s="42" t="s">
        <v>0</v>
      </c>
      <c r="B3" s="43" t="s">
        <v>1</v>
      </c>
      <c r="C3" s="43">
        <v>2013</v>
      </c>
      <c r="D3" s="43">
        <v>2014</v>
      </c>
      <c r="E3" s="43">
        <v>2015</v>
      </c>
      <c r="F3" s="43">
        <v>2016</v>
      </c>
      <c r="G3" s="43">
        <v>2017</v>
      </c>
      <c r="H3" s="43">
        <v>2018</v>
      </c>
      <c r="I3" s="43">
        <v>2019</v>
      </c>
      <c r="J3" s="43">
        <v>2020</v>
      </c>
      <c r="K3" s="43">
        <v>2021</v>
      </c>
      <c r="L3" s="43">
        <v>2022</v>
      </c>
      <c r="M3" s="43">
        <v>2023</v>
      </c>
      <c r="N3" s="43">
        <v>2024</v>
      </c>
      <c r="O3" s="43">
        <v>2025</v>
      </c>
    </row>
    <row r="4" spans="1:15" s="48" customFormat="1" ht="15">
      <c r="A4" s="57">
        <v>1</v>
      </c>
      <c r="B4" s="58" t="s">
        <v>7</v>
      </c>
      <c r="C4" s="59">
        <v>1370231904</v>
      </c>
      <c r="D4" s="47">
        <v>1291250643.52</v>
      </c>
      <c r="E4" s="47">
        <v>766205318.01040006</v>
      </c>
      <c r="F4" s="47">
        <v>573223334.39060807</v>
      </c>
      <c r="G4" s="47">
        <v>576189796.15842021</v>
      </c>
      <c r="H4" s="47">
        <v>584633592.08158851</v>
      </c>
      <c r="I4" s="47">
        <v>596306263.9232204</v>
      </c>
      <c r="J4" s="47">
        <v>608212389.20168483</v>
      </c>
      <c r="K4" s="47">
        <v>620356636.98571861</v>
      </c>
      <c r="L4" s="47">
        <v>632743769.72543287</v>
      </c>
      <c r="M4" s="47">
        <v>645378645.11994159</v>
      </c>
      <c r="N4" s="47">
        <v>658266218.02234042</v>
      </c>
      <c r="O4" s="47">
        <v>671411542.38278723</v>
      </c>
    </row>
    <row r="5" spans="1:15">
      <c r="A5" s="6" t="s">
        <v>316</v>
      </c>
      <c r="B5" s="4" t="s">
        <v>8</v>
      </c>
      <c r="C5" s="3">
        <v>688963724</v>
      </c>
      <c r="D5" s="3">
        <v>675039347.51999998</v>
      </c>
      <c r="E5" s="3">
        <v>594876135.01040006</v>
      </c>
      <c r="F5" s="3">
        <v>565223334.39060807</v>
      </c>
      <c r="G5" s="3">
        <v>572189796.15842021</v>
      </c>
      <c r="H5" s="3">
        <v>583633592.08158851</v>
      </c>
      <c r="I5" s="3">
        <v>595306263.9232204</v>
      </c>
      <c r="J5" s="3">
        <v>607212389.20168483</v>
      </c>
      <c r="K5" s="3">
        <v>619356636.98571861</v>
      </c>
      <c r="L5" s="3">
        <v>631743769.72543287</v>
      </c>
      <c r="M5" s="3">
        <v>644378645.11994159</v>
      </c>
      <c r="N5" s="3">
        <v>657266218.02234042</v>
      </c>
      <c r="O5" s="3">
        <v>670411542.38278723</v>
      </c>
    </row>
    <row r="6" spans="1:15" ht="22.5">
      <c r="A6" s="6" t="s">
        <v>317</v>
      </c>
      <c r="B6" s="4" t="s">
        <v>383</v>
      </c>
      <c r="C6" s="3">
        <v>39665790</v>
      </c>
      <c r="D6" s="3">
        <v>40459105.799999997</v>
      </c>
      <c r="E6" s="3">
        <v>41268287.916000001</v>
      </c>
      <c r="F6" s="3">
        <v>42093653.674320005</v>
      </c>
      <c r="G6" s="3">
        <v>42935526.747806408</v>
      </c>
      <c r="H6" s="3">
        <v>43794237.282762535</v>
      </c>
      <c r="I6" s="3">
        <v>44670122.028417788</v>
      </c>
      <c r="J6" s="3">
        <v>45563524.468986146</v>
      </c>
      <c r="K6" s="3">
        <v>46474794.958365873</v>
      </c>
      <c r="L6" s="3">
        <v>47404290.857533194</v>
      </c>
      <c r="M6" s="3">
        <v>48352376.674683861</v>
      </c>
      <c r="N6" s="3">
        <v>49319424.208177537</v>
      </c>
      <c r="O6" s="3">
        <v>50305812.692341089</v>
      </c>
    </row>
    <row r="7" spans="1:15" ht="22.5">
      <c r="A7" s="6" t="s">
        <v>318</v>
      </c>
      <c r="B7" s="4" t="s">
        <v>9</v>
      </c>
      <c r="C7" s="3">
        <v>120000000</v>
      </c>
      <c r="D7" s="3">
        <v>122400000</v>
      </c>
      <c r="E7" s="3">
        <v>124848000</v>
      </c>
      <c r="F7" s="3">
        <v>127344960</v>
      </c>
      <c r="G7" s="3">
        <v>129891859.2</v>
      </c>
      <c r="H7" s="3">
        <v>132489696.384</v>
      </c>
      <c r="I7" s="3">
        <v>135139490.31168002</v>
      </c>
      <c r="J7" s="3">
        <v>137842280.11791363</v>
      </c>
      <c r="K7" s="3">
        <v>140599125.72027192</v>
      </c>
      <c r="L7" s="3">
        <v>143411108.23467734</v>
      </c>
      <c r="M7" s="3">
        <v>146279330.39937091</v>
      </c>
      <c r="N7" s="3">
        <v>149204917.00735834</v>
      </c>
      <c r="O7" s="3">
        <v>152189015.34750551</v>
      </c>
    </row>
    <row r="8" spans="1:15" ht="14.25" customHeight="1">
      <c r="A8" s="6" t="s">
        <v>319</v>
      </c>
      <c r="B8" s="4" t="s">
        <v>10</v>
      </c>
      <c r="C8" s="3">
        <v>8810000</v>
      </c>
      <c r="D8" s="3">
        <v>8986200</v>
      </c>
      <c r="E8" s="3">
        <v>9165924</v>
      </c>
      <c r="F8" s="3">
        <v>9349242.4800000004</v>
      </c>
      <c r="G8" s="3">
        <v>9536227.3296000008</v>
      </c>
      <c r="H8" s="3">
        <v>9726951.8761920016</v>
      </c>
      <c r="I8" s="3">
        <v>9921490.9137158412</v>
      </c>
      <c r="J8" s="3">
        <v>10119920.731990159</v>
      </c>
      <c r="K8" s="3">
        <v>10322319.146629961</v>
      </c>
      <c r="L8" s="3">
        <v>10528765.529562561</v>
      </c>
      <c r="M8" s="3">
        <v>10739340.840153811</v>
      </c>
      <c r="N8" s="3">
        <v>10954127.656956889</v>
      </c>
      <c r="O8" s="3">
        <v>11173210.210096026</v>
      </c>
    </row>
    <row r="9" spans="1:15" ht="14.25" customHeight="1">
      <c r="A9" s="6" t="s">
        <v>320</v>
      </c>
      <c r="B9" s="12" t="s">
        <v>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4.25" customHeight="1">
      <c r="A10" s="6" t="s">
        <v>321</v>
      </c>
      <c r="B10" s="4" t="s">
        <v>12</v>
      </c>
      <c r="C10" s="3">
        <v>278604112</v>
      </c>
      <c r="D10" s="3">
        <v>284176194.24000001</v>
      </c>
      <c r="E10" s="3">
        <v>289859718.12480003</v>
      </c>
      <c r="F10" s="3">
        <v>295656912.48729604</v>
      </c>
      <c r="G10" s="3">
        <v>301570050.73704195</v>
      </c>
      <c r="H10" s="3">
        <v>307601451.75178277</v>
      </c>
      <c r="I10" s="3">
        <v>313753480.78681844</v>
      </c>
      <c r="J10" s="3">
        <v>320028550.40255481</v>
      </c>
      <c r="K10" s="3">
        <v>326429121.41060591</v>
      </c>
      <c r="L10" s="3">
        <v>332957703.83881801</v>
      </c>
      <c r="M10" s="3">
        <v>339616857.9155944</v>
      </c>
      <c r="N10" s="3">
        <v>346409195.0739063</v>
      </c>
      <c r="O10" s="3">
        <v>353337378.97538441</v>
      </c>
    </row>
    <row r="11" spans="1:15" ht="14.25" customHeight="1">
      <c r="A11" s="6" t="s">
        <v>322</v>
      </c>
      <c r="B11" s="4" t="s">
        <v>13</v>
      </c>
      <c r="C11" s="3">
        <v>210649364</v>
      </c>
      <c r="D11" s="3">
        <v>172953561.40000001</v>
      </c>
      <c r="E11" s="3">
        <v>98274563.687999994</v>
      </c>
      <c r="F11" s="3">
        <v>72191185.021760002</v>
      </c>
      <c r="G11" s="3">
        <v>69297003.802195206</v>
      </c>
      <c r="H11" s="3">
        <v>70682943.87823911</v>
      </c>
      <c r="I11" s="3">
        <v>72096602.755803883</v>
      </c>
      <c r="J11" s="3">
        <v>73538534.810919955</v>
      </c>
      <c r="K11" s="3">
        <v>75009305.507138371</v>
      </c>
      <c r="L11" s="3">
        <v>76509491.617281139</v>
      </c>
      <c r="M11" s="3">
        <v>78039681.449626759</v>
      </c>
      <c r="N11" s="3">
        <v>79600475.078619301</v>
      </c>
      <c r="O11" s="3">
        <v>81192484.580191687</v>
      </c>
    </row>
    <row r="12" spans="1:15" ht="14.25" customHeight="1">
      <c r="A12" s="6" t="s">
        <v>323</v>
      </c>
      <c r="B12" s="4" t="s">
        <v>14</v>
      </c>
      <c r="C12" s="3">
        <v>681268180</v>
      </c>
      <c r="D12" s="3">
        <v>616211296</v>
      </c>
      <c r="E12" s="3">
        <v>171329183</v>
      </c>
      <c r="F12" s="3">
        <v>8000000</v>
      </c>
      <c r="G12" s="3">
        <v>4000000</v>
      </c>
      <c r="H12" s="3">
        <v>1000000</v>
      </c>
      <c r="I12" s="3">
        <v>1000000</v>
      </c>
      <c r="J12" s="3">
        <v>1000000</v>
      </c>
      <c r="K12" s="3">
        <v>1000000</v>
      </c>
      <c r="L12" s="3">
        <v>1000000</v>
      </c>
      <c r="M12" s="3">
        <v>1000000</v>
      </c>
      <c r="N12" s="3">
        <v>1000000</v>
      </c>
      <c r="O12" s="3">
        <v>1000000</v>
      </c>
    </row>
    <row r="13" spans="1:15" ht="14.25" customHeight="1">
      <c r="A13" s="6" t="s">
        <v>324</v>
      </c>
      <c r="B13" s="4" t="s">
        <v>2</v>
      </c>
      <c r="C13" s="3">
        <v>20370000</v>
      </c>
      <c r="D13" s="3">
        <v>10000000</v>
      </c>
      <c r="E13" s="3">
        <v>10000000</v>
      </c>
      <c r="F13" s="3">
        <v>5000000</v>
      </c>
      <c r="G13" s="3">
        <v>1000000</v>
      </c>
      <c r="H13" s="3">
        <v>1000000</v>
      </c>
      <c r="I13" s="3">
        <v>1000000</v>
      </c>
      <c r="J13" s="3">
        <v>1000000</v>
      </c>
      <c r="K13" s="3">
        <v>1000000</v>
      </c>
      <c r="L13" s="3">
        <v>1000000</v>
      </c>
      <c r="M13" s="3">
        <v>1000000</v>
      </c>
      <c r="N13" s="3">
        <v>1000000</v>
      </c>
      <c r="O13" s="3">
        <v>1000000</v>
      </c>
    </row>
    <row r="14" spans="1:15" ht="14.25" customHeight="1">
      <c r="A14" s="6" t="s">
        <v>325</v>
      </c>
      <c r="B14" s="4" t="s">
        <v>15</v>
      </c>
      <c r="C14" s="3">
        <v>660898180</v>
      </c>
      <c r="D14" s="3">
        <v>606211296</v>
      </c>
      <c r="E14" s="3">
        <v>161329183</v>
      </c>
      <c r="F14" s="3">
        <v>3000000</v>
      </c>
      <c r="G14" s="3">
        <v>3000000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s="48" customFormat="1" ht="15">
      <c r="A15" s="45">
        <v>2</v>
      </c>
      <c r="B15" s="46" t="s">
        <v>16</v>
      </c>
      <c r="C15" s="47">
        <v>1448411597</v>
      </c>
      <c r="D15" s="47">
        <v>1302534462</v>
      </c>
      <c r="E15" s="47">
        <v>749914106.77878249</v>
      </c>
      <c r="F15" s="47">
        <v>538746694.40033197</v>
      </c>
      <c r="G15" s="47">
        <v>534449755.12633866</v>
      </c>
      <c r="H15" s="47">
        <v>542893551.09286547</v>
      </c>
      <c r="I15" s="47">
        <v>554566222.95072269</v>
      </c>
      <c r="J15" s="47">
        <v>578472347.1897372</v>
      </c>
      <c r="K15" s="47">
        <v>578616595.97753191</v>
      </c>
      <c r="L15" s="47">
        <v>612183769.72108257</v>
      </c>
      <c r="M15" s="47">
        <v>612818645.15150416</v>
      </c>
      <c r="N15" s="47">
        <v>625706218.03253436</v>
      </c>
      <c r="O15" s="47">
        <v>650851542.39318502</v>
      </c>
    </row>
    <row r="16" spans="1:15">
      <c r="A16" s="13" t="s">
        <v>326</v>
      </c>
      <c r="B16" s="14" t="s">
        <v>6</v>
      </c>
      <c r="C16" s="3">
        <v>618149742</v>
      </c>
      <c r="D16" s="3">
        <v>548407617</v>
      </c>
      <c r="E16" s="3">
        <v>474297491.68659997</v>
      </c>
      <c r="F16" s="3">
        <v>444543667.30033201</v>
      </c>
      <c r="G16" s="3">
        <v>444392776.32633865</v>
      </c>
      <c r="H16" s="3">
        <v>448438541.89286542</v>
      </c>
      <c r="I16" s="3">
        <v>452559667.95072275</v>
      </c>
      <c r="J16" s="3">
        <v>456539932.38973719</v>
      </c>
      <c r="K16" s="3">
        <v>458344803.17753196</v>
      </c>
      <c r="L16" s="3">
        <v>461679622.52108258</v>
      </c>
      <c r="M16" s="3">
        <v>464361194.05150419</v>
      </c>
      <c r="N16" s="3">
        <v>471226878.0325343</v>
      </c>
      <c r="O16" s="3">
        <v>477531619</v>
      </c>
    </row>
    <row r="17" spans="1:15">
      <c r="A17" s="6" t="s">
        <v>327</v>
      </c>
      <c r="B17" s="4" t="s">
        <v>384</v>
      </c>
      <c r="C17" s="5">
        <v>9623471</v>
      </c>
      <c r="D17" s="3">
        <v>10565235</v>
      </c>
      <c r="E17" s="3">
        <v>9224429</v>
      </c>
      <c r="F17" s="3">
        <v>7671128</v>
      </c>
      <c r="G17" s="3">
        <v>5066762</v>
      </c>
      <c r="H17" s="3">
        <v>5060562</v>
      </c>
      <c r="I17" s="3">
        <v>4621866</v>
      </c>
      <c r="J17" s="3">
        <v>4405145</v>
      </c>
      <c r="K17" s="3">
        <v>4186611</v>
      </c>
      <c r="L17" s="3">
        <v>3450496</v>
      </c>
      <c r="M17" s="3">
        <v>149745</v>
      </c>
      <c r="N17" s="3">
        <v>0</v>
      </c>
      <c r="O17" s="3">
        <v>0</v>
      </c>
    </row>
    <row r="18" spans="1:15" ht="59.25" customHeight="1">
      <c r="A18" s="6" t="s">
        <v>328</v>
      </c>
      <c r="B18" s="4" t="s">
        <v>385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45">
      <c r="A19" s="6" t="s">
        <v>329</v>
      </c>
      <c r="B19" s="4" t="s">
        <v>386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>
      <c r="A20" s="6" t="s">
        <v>330</v>
      </c>
      <c r="B20" s="6" t="s">
        <v>387</v>
      </c>
      <c r="C20" s="3">
        <v>19192779</v>
      </c>
      <c r="D20" s="3">
        <v>20991599</v>
      </c>
      <c r="E20" s="3">
        <v>21343769</v>
      </c>
      <c r="F20" s="3">
        <v>20936769</v>
      </c>
      <c r="G20" s="3">
        <v>18907000</v>
      </c>
      <c r="H20" s="3">
        <v>16328000</v>
      </c>
      <c r="I20" s="3">
        <v>13851000</v>
      </c>
      <c r="J20" s="3">
        <v>11307000</v>
      </c>
      <c r="K20" s="3">
        <v>9605000</v>
      </c>
      <c r="L20" s="3">
        <v>7263000</v>
      </c>
      <c r="M20" s="3">
        <v>5230000</v>
      </c>
      <c r="N20" s="3">
        <v>4069800</v>
      </c>
      <c r="O20" s="3">
        <v>2035400</v>
      </c>
    </row>
    <row r="21" spans="1:15" ht="22.5">
      <c r="A21" s="6" t="s">
        <v>331</v>
      </c>
      <c r="B21" s="4" t="s">
        <v>388</v>
      </c>
      <c r="C21" s="3">
        <v>19192779</v>
      </c>
      <c r="D21" s="3">
        <v>20991599</v>
      </c>
      <c r="E21" s="3">
        <v>21343769</v>
      </c>
      <c r="F21" s="3">
        <v>20936769</v>
      </c>
      <c r="G21" s="3">
        <v>18907000</v>
      </c>
      <c r="H21" s="3">
        <v>16328000</v>
      </c>
      <c r="I21" s="3">
        <v>13851000</v>
      </c>
      <c r="J21" s="3">
        <v>11307000</v>
      </c>
      <c r="K21" s="3">
        <v>9605000</v>
      </c>
      <c r="L21" s="3">
        <v>7263000</v>
      </c>
      <c r="M21" s="3">
        <v>5230000</v>
      </c>
      <c r="N21" s="3">
        <v>4069800</v>
      </c>
      <c r="O21" s="3">
        <v>2035400</v>
      </c>
    </row>
    <row r="22" spans="1:15">
      <c r="A22" s="13" t="s">
        <v>332</v>
      </c>
      <c r="B22" s="13" t="s">
        <v>17</v>
      </c>
      <c r="C22" s="3">
        <v>830261855</v>
      </c>
      <c r="D22" s="3">
        <v>754126845</v>
      </c>
      <c r="E22" s="3">
        <v>275616615.09218252</v>
      </c>
      <c r="F22" s="3">
        <v>94203027.099999994</v>
      </c>
      <c r="G22" s="3">
        <v>90056978.800000012</v>
      </c>
      <c r="H22" s="3">
        <v>94455009.200000003</v>
      </c>
      <c r="I22" s="3">
        <v>102006555</v>
      </c>
      <c r="J22" s="3">
        <v>121932414.80000001</v>
      </c>
      <c r="K22" s="3">
        <v>120271792.79999998</v>
      </c>
      <c r="L22" s="3">
        <v>150504147.19999999</v>
      </c>
      <c r="M22" s="3">
        <v>148457451.09999999</v>
      </c>
      <c r="N22" s="3">
        <v>154479340</v>
      </c>
      <c r="O22" s="3">
        <v>173319922.79999998</v>
      </c>
    </row>
    <row r="23" spans="1:15" s="50" customFormat="1" ht="15">
      <c r="A23" s="45">
        <v>3</v>
      </c>
      <c r="B23" s="45" t="s">
        <v>18</v>
      </c>
      <c r="C23" s="49">
        <v>-78179693</v>
      </c>
      <c r="D23" s="49">
        <v>-11283817.74000001</v>
      </c>
      <c r="E23" s="49">
        <v>16291211.23161757</v>
      </c>
      <c r="F23" s="49">
        <v>34476639.990276098</v>
      </c>
      <c r="G23" s="49">
        <v>41740041.032081544</v>
      </c>
      <c r="H23" s="49">
        <v>41740040.98872304</v>
      </c>
      <c r="I23" s="49">
        <v>41740040.972497702</v>
      </c>
      <c r="J23" s="49">
        <v>29740042.011947632</v>
      </c>
      <c r="K23" s="49">
        <v>41740041.008186698</v>
      </c>
      <c r="L23" s="49">
        <v>20560000.004350305</v>
      </c>
      <c r="M23" s="49">
        <v>32559999.968437433</v>
      </c>
      <c r="N23" s="49">
        <v>32559999.989806056</v>
      </c>
      <c r="O23" s="49">
        <v>20559999.989602208</v>
      </c>
    </row>
    <row r="24" spans="1:15" s="50" customFormat="1" ht="15">
      <c r="A24" s="45">
        <v>4</v>
      </c>
      <c r="B24" s="45" t="s">
        <v>4</v>
      </c>
      <c r="C24" s="49">
        <v>86142561</v>
      </c>
      <c r="D24" s="49">
        <v>19246686</v>
      </c>
      <c r="E24" s="49">
        <v>1671656</v>
      </c>
      <c r="F24" s="49">
        <v>83360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</row>
    <row r="25" spans="1:15">
      <c r="A25" s="13" t="s">
        <v>333</v>
      </c>
      <c r="B25" s="14" t="s">
        <v>19</v>
      </c>
      <c r="C25" s="5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>
      <c r="A26" s="13" t="s">
        <v>334</v>
      </c>
      <c r="B26" s="14" t="s">
        <v>20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>
      <c r="A27" s="13" t="s">
        <v>335</v>
      </c>
      <c r="B27" s="14" t="s">
        <v>21</v>
      </c>
      <c r="C27" s="5">
        <v>53365351</v>
      </c>
      <c r="D27" s="5">
        <v>2753706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>
      <c r="A28" s="6" t="s">
        <v>336</v>
      </c>
      <c r="B28" s="4" t="s">
        <v>20</v>
      </c>
      <c r="C28" s="41">
        <v>45402483</v>
      </c>
      <c r="D28" s="41">
        <v>2753706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s="15" customFormat="1" ht="15">
      <c r="A29" s="16" t="s">
        <v>337</v>
      </c>
      <c r="B29" s="16" t="s">
        <v>22</v>
      </c>
      <c r="C29" s="17">
        <v>31833882</v>
      </c>
      <c r="D29" s="17">
        <v>14066324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>
      <c r="A30" s="13" t="s">
        <v>338</v>
      </c>
      <c r="B30" s="14" t="s">
        <v>20</v>
      </c>
      <c r="C30" s="3">
        <v>31833882</v>
      </c>
      <c r="D30" s="3">
        <v>8530112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>
      <c r="A31" s="13" t="s">
        <v>339</v>
      </c>
      <c r="B31" s="13" t="s">
        <v>3</v>
      </c>
      <c r="C31" s="18">
        <v>943328</v>
      </c>
      <c r="D31" s="19">
        <v>2426656</v>
      </c>
      <c r="E31" s="19">
        <v>1671656</v>
      </c>
      <c r="F31" s="19">
        <v>83360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</row>
    <row r="32" spans="1:15">
      <c r="A32" s="13" t="s">
        <v>340</v>
      </c>
      <c r="B32" s="4" t="s">
        <v>20</v>
      </c>
      <c r="C32" s="19">
        <v>943328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</row>
    <row r="33" spans="1:15" s="48" customFormat="1" ht="15">
      <c r="A33" s="45">
        <v>5</v>
      </c>
      <c r="B33" s="46" t="s">
        <v>23</v>
      </c>
      <c r="C33" s="51">
        <v>7962868</v>
      </c>
      <c r="D33" s="51">
        <v>7962868</v>
      </c>
      <c r="E33" s="51">
        <v>17962867</v>
      </c>
      <c r="F33" s="51">
        <v>34560000</v>
      </c>
      <c r="G33" s="51">
        <v>41740041</v>
      </c>
      <c r="H33" s="51">
        <v>41740041</v>
      </c>
      <c r="I33" s="51">
        <v>41740041</v>
      </c>
      <c r="J33" s="51">
        <v>29740042</v>
      </c>
      <c r="K33" s="51">
        <v>41740041</v>
      </c>
      <c r="L33" s="51">
        <v>20560000</v>
      </c>
      <c r="M33" s="51">
        <v>32560000</v>
      </c>
      <c r="N33" s="51">
        <v>32560000</v>
      </c>
      <c r="O33" s="51">
        <v>20560000</v>
      </c>
    </row>
    <row r="34" spans="1:15" ht="24.75" customHeight="1">
      <c r="A34" s="6" t="s">
        <v>341</v>
      </c>
      <c r="B34" s="4" t="s">
        <v>24</v>
      </c>
      <c r="C34" s="3">
        <v>7962868</v>
      </c>
      <c r="D34" s="3">
        <v>7962868</v>
      </c>
      <c r="E34" s="3">
        <v>17962867</v>
      </c>
      <c r="F34" s="3">
        <v>34560000</v>
      </c>
      <c r="G34" s="3">
        <v>41740041</v>
      </c>
      <c r="H34" s="3">
        <v>41740041</v>
      </c>
      <c r="I34" s="3">
        <v>41740041</v>
      </c>
      <c r="J34" s="3">
        <v>29740042</v>
      </c>
      <c r="K34" s="3">
        <v>41740041</v>
      </c>
      <c r="L34" s="3">
        <v>20560000</v>
      </c>
      <c r="M34" s="3">
        <v>32560000</v>
      </c>
      <c r="N34" s="3">
        <v>32560000</v>
      </c>
      <c r="O34" s="3">
        <v>20560000</v>
      </c>
    </row>
    <row r="35" spans="1:15" ht="71.25" customHeight="1">
      <c r="A35" s="6" t="s">
        <v>342</v>
      </c>
      <c r="B35" s="4" t="s">
        <v>25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22.5">
      <c r="A36" s="6" t="s">
        <v>343</v>
      </c>
      <c r="B36" s="4" t="s">
        <v>26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>
      <c r="A37" s="13" t="s">
        <v>344</v>
      </c>
      <c r="B37" s="14" t="s">
        <v>389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s="50" customFormat="1" ht="15">
      <c r="A38" s="45">
        <v>6</v>
      </c>
      <c r="B38" s="45" t="s">
        <v>27</v>
      </c>
      <c r="C38" s="49">
        <v>349359617</v>
      </c>
      <c r="D38" s="49">
        <v>355463073</v>
      </c>
      <c r="E38" s="49">
        <v>337500206</v>
      </c>
      <c r="F38" s="49">
        <v>302940206</v>
      </c>
      <c r="G38" s="49">
        <v>261200165</v>
      </c>
      <c r="H38" s="49">
        <v>219460124</v>
      </c>
      <c r="I38" s="49">
        <v>177720083</v>
      </c>
      <c r="J38" s="49">
        <v>147980041</v>
      </c>
      <c r="K38" s="49">
        <v>106240000</v>
      </c>
      <c r="L38" s="49">
        <v>85680000</v>
      </c>
      <c r="M38" s="49">
        <v>53120000</v>
      </c>
      <c r="N38" s="49">
        <v>20560000</v>
      </c>
      <c r="O38" s="49">
        <v>0</v>
      </c>
    </row>
    <row r="39" spans="1:15" ht="38.25" customHeight="1">
      <c r="A39" s="6" t="s">
        <v>345</v>
      </c>
      <c r="B39" s="4" t="s">
        <v>390</v>
      </c>
      <c r="C39" s="3"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22.5">
      <c r="A40" s="6" t="s">
        <v>346</v>
      </c>
      <c r="B40" s="4" t="s">
        <v>28</v>
      </c>
      <c r="C40" s="3"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181" customFormat="1" ht="22.5">
      <c r="A41" s="20" t="s">
        <v>347</v>
      </c>
      <c r="B41" s="21" t="s">
        <v>391</v>
      </c>
      <c r="C41" s="151">
        <v>0.25496386121221126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181" customFormat="1" ht="22.5">
      <c r="A42" s="20" t="s">
        <v>348</v>
      </c>
      <c r="B42" s="21" t="s">
        <v>392</v>
      </c>
      <c r="C42" s="151">
        <v>0.25496386121221126</v>
      </c>
      <c r="D42" s="22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55" customFormat="1" ht="46.5" customHeight="1">
      <c r="A43" s="52">
        <v>7</v>
      </c>
      <c r="B43" s="53" t="s">
        <v>393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</row>
    <row r="44" spans="1:15" s="50" customFormat="1" ht="24" customHeight="1">
      <c r="A44" s="52" t="s">
        <v>88</v>
      </c>
      <c r="B44" s="53" t="s">
        <v>29</v>
      </c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0"/>
    </row>
    <row r="45" spans="1:15" s="181" customFormat="1">
      <c r="A45" s="20" t="s">
        <v>349</v>
      </c>
      <c r="B45" s="21" t="s">
        <v>30</v>
      </c>
      <c r="C45" s="23">
        <v>70813982</v>
      </c>
      <c r="D45" s="23">
        <v>126631731.25999999</v>
      </c>
      <c r="E45" s="23">
        <v>120578643.32380009</v>
      </c>
      <c r="F45" s="23">
        <v>120679667.09027606</v>
      </c>
      <c r="G45" s="23">
        <v>127797019.83208156</v>
      </c>
      <c r="H45" s="23">
        <v>135195050.18872309</v>
      </c>
      <c r="I45" s="23">
        <v>142746595.97249764</v>
      </c>
      <c r="J45" s="23">
        <v>150672456.81194764</v>
      </c>
      <c r="K45" s="23">
        <v>161011833.80818665</v>
      </c>
      <c r="L45" s="23">
        <v>170064147.20435029</v>
      </c>
      <c r="M45" s="23">
        <v>180017451.0684374</v>
      </c>
      <c r="N45" s="23">
        <v>186039339.98980612</v>
      </c>
      <c r="O45" s="23">
        <v>192879922.78960222</v>
      </c>
    </row>
    <row r="46" spans="1:15" s="181" customFormat="1" ht="34.5" customHeight="1">
      <c r="A46" s="20" t="s">
        <v>350</v>
      </c>
      <c r="B46" s="21" t="s">
        <v>31</v>
      </c>
      <c r="C46" s="23">
        <v>124179333</v>
      </c>
      <c r="D46" s="23">
        <v>129385437.25999999</v>
      </c>
      <c r="E46" s="23">
        <v>120578643.32380009</v>
      </c>
      <c r="F46" s="23">
        <v>120679667.09027606</v>
      </c>
      <c r="G46" s="23">
        <v>127797019.83208156</v>
      </c>
      <c r="H46" s="23">
        <v>135195050.18872309</v>
      </c>
      <c r="I46" s="23">
        <v>142746595.97249764</v>
      </c>
      <c r="J46" s="23">
        <v>150672456.81194764</v>
      </c>
      <c r="K46" s="23">
        <v>161011833.80818665</v>
      </c>
      <c r="L46" s="23">
        <v>170064147.20435029</v>
      </c>
      <c r="M46" s="23">
        <v>180017451.0684374</v>
      </c>
      <c r="N46" s="23">
        <v>186039339.98980612</v>
      </c>
      <c r="O46" s="23">
        <v>192879922.78960222</v>
      </c>
    </row>
    <row r="47" spans="1:15" s="50" customFormat="1" ht="15">
      <c r="A47" s="52" t="s">
        <v>89</v>
      </c>
      <c r="B47" s="53" t="s">
        <v>32</v>
      </c>
      <c r="C47" s="221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3"/>
    </row>
    <row r="48" spans="1:15" s="181" customFormat="1" ht="33.75">
      <c r="A48" s="20" t="s">
        <v>351</v>
      </c>
      <c r="B48" s="24" t="s">
        <v>394</v>
      </c>
      <c r="C48" s="60">
        <v>2.6841527987075682E-2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181" customFormat="1" ht="33.75">
      <c r="A49" s="20" t="s">
        <v>352</v>
      </c>
      <c r="B49" s="24" t="s">
        <v>395</v>
      </c>
      <c r="C49" s="60">
        <v>2.6841527987075682E-2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50.25" customHeight="1">
      <c r="A50" s="13" t="s">
        <v>353</v>
      </c>
      <c r="B50" s="14" t="s">
        <v>33</v>
      </c>
      <c r="C50" s="61">
        <v>2.6841527987075682E-2</v>
      </c>
      <c r="D50" s="61">
        <v>3.0605755899000164E-2</v>
      </c>
      <c r="E50" s="61">
        <v>6.3339504254577975E-2</v>
      </c>
      <c r="F50" s="61">
        <v>0.11019770691497337</v>
      </c>
      <c r="G50" s="61">
        <v>0.11404888361114321</v>
      </c>
      <c r="H50" s="61">
        <v>0.10797977375065046</v>
      </c>
      <c r="I50" s="61">
        <v>0.10097647910630188</v>
      </c>
      <c r="J50" s="61">
        <v>7.4730781231961946E-2</v>
      </c>
      <c r="K50" s="61">
        <v>8.9515689345769686E-2</v>
      </c>
      <c r="L50" s="61">
        <v>4.9425213643068407E-2</v>
      </c>
      <c r="M50" s="61">
        <v>5.8786799481022521E-2</v>
      </c>
      <c r="N50" s="61">
        <v>5.5645875478842886E-2</v>
      </c>
      <c r="O50" s="61">
        <v>3.3653576940025021E-2</v>
      </c>
    </row>
    <row r="51" spans="1:15" s="181" customFormat="1" ht="49.5" customHeight="1">
      <c r="A51" s="20" t="s">
        <v>354</v>
      </c>
      <c r="B51" s="21" t="s">
        <v>34</v>
      </c>
      <c r="C51" s="60">
        <v>2.6841527987075682E-2</v>
      </c>
      <c r="D51" s="60">
        <v>3.0605755899000164E-2</v>
      </c>
      <c r="E51" s="60">
        <v>6.3339504254577975E-2</v>
      </c>
      <c r="F51" s="60">
        <v>0.11019770691497337</v>
      </c>
      <c r="G51" s="60">
        <v>0.11404888361114321</v>
      </c>
      <c r="H51" s="60">
        <v>0.10797977375065046</v>
      </c>
      <c r="I51" s="60">
        <v>0.10097647910630188</v>
      </c>
      <c r="J51" s="60">
        <v>7.4730781231961946E-2</v>
      </c>
      <c r="K51" s="60">
        <v>8.9515689345769686E-2</v>
      </c>
      <c r="L51" s="60">
        <v>4.9425213643068407E-2</v>
      </c>
      <c r="M51" s="60">
        <v>5.8786799481022521E-2</v>
      </c>
      <c r="N51" s="60">
        <v>5.5645875478842886E-2</v>
      </c>
      <c r="O51" s="60">
        <v>3.3653576940025021E-2</v>
      </c>
    </row>
    <row r="52" spans="1:15" s="181" customFormat="1" ht="33.75">
      <c r="A52" s="20" t="s">
        <v>355</v>
      </c>
      <c r="B52" s="21" t="s">
        <v>35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</row>
    <row r="53" spans="1:15" s="181" customFormat="1" ht="48" customHeight="1">
      <c r="A53" s="20" t="s">
        <v>356</v>
      </c>
      <c r="B53" s="21" t="s">
        <v>36</v>
      </c>
      <c r="C53" s="63">
        <v>2.6841527987075682E-2</v>
      </c>
      <c r="D53" s="63">
        <v>3.0605755899000164E-2</v>
      </c>
      <c r="E53" s="63">
        <v>6.3339504254577975E-2</v>
      </c>
      <c r="F53" s="63">
        <v>0.11019770691497337</v>
      </c>
      <c r="G53" s="63">
        <v>0.11404888361114321</v>
      </c>
      <c r="H53" s="63">
        <v>0.10797977375065046</v>
      </c>
      <c r="I53" s="63">
        <v>0.10097647910630188</v>
      </c>
      <c r="J53" s="63">
        <v>7.4730781231961946E-2</v>
      </c>
      <c r="K53" s="63">
        <v>8.9515689345769686E-2</v>
      </c>
      <c r="L53" s="63">
        <v>4.9425213643068407E-2</v>
      </c>
      <c r="M53" s="63">
        <v>5.8786799481022521E-2</v>
      </c>
      <c r="N53" s="63">
        <v>5.5645875478842886E-2</v>
      </c>
      <c r="O53" s="63">
        <v>3.3653576940025021E-2</v>
      </c>
    </row>
    <row r="54" spans="1:15" s="181" customFormat="1" ht="50.25" customHeight="1">
      <c r="A54" s="20" t="s">
        <v>357</v>
      </c>
      <c r="B54" s="25" t="s">
        <v>37</v>
      </c>
      <c r="C54" s="64">
        <v>0.13562475090078141</v>
      </c>
      <c r="D54" s="64">
        <v>0.10622509604023377</v>
      </c>
      <c r="E54" s="64">
        <v>9.3832636992695839E-2</v>
      </c>
      <c r="F54" s="64">
        <v>0.1142</v>
      </c>
      <c r="G54" s="64">
        <v>0.16516226506466006</v>
      </c>
      <c r="H54" s="64">
        <v>0.20440186379673506</v>
      </c>
      <c r="I54" s="64">
        <v>0.2253</v>
      </c>
      <c r="J54" s="64">
        <v>0.23251731140110968</v>
      </c>
      <c r="K54" s="64">
        <v>0.2412</v>
      </c>
      <c r="L54" s="64">
        <v>0.25059999999999999</v>
      </c>
      <c r="M54" s="64">
        <v>0.26029543473828831</v>
      </c>
      <c r="N54" s="64">
        <v>0.2706648978773088</v>
      </c>
      <c r="O54" s="64">
        <v>0.27832495519917205</v>
      </c>
    </row>
    <row r="55" spans="1:15" s="181" customFormat="1" ht="48.75" customHeight="1">
      <c r="A55" s="20" t="s">
        <v>358</v>
      </c>
      <c r="B55" s="25" t="s">
        <v>38</v>
      </c>
      <c r="C55" s="64">
        <v>0.14678725680961632</v>
      </c>
      <c r="D55" s="64">
        <v>0.11738760194906867</v>
      </c>
      <c r="E55" s="64">
        <v>0.10499514290153072</v>
      </c>
      <c r="F55" s="64">
        <v>0.1142</v>
      </c>
      <c r="G55" s="64">
        <v>0.16516226506466006</v>
      </c>
      <c r="H55" s="64">
        <v>0.20440186379673506</v>
      </c>
      <c r="I55" s="64">
        <v>0.2253</v>
      </c>
      <c r="J55" s="64">
        <v>0.23251731140110968</v>
      </c>
      <c r="K55" s="64">
        <v>0.2412</v>
      </c>
      <c r="L55" s="64">
        <v>0.25059999999999999</v>
      </c>
      <c r="M55" s="64">
        <v>0.26029543473828831</v>
      </c>
      <c r="N55" s="64">
        <v>0.2706648978773088</v>
      </c>
      <c r="O55" s="64">
        <v>0.27832495519917205</v>
      </c>
    </row>
    <row r="56" spans="1:15" s="181" customFormat="1" ht="57.75" customHeight="1">
      <c r="A56" s="20" t="s">
        <v>359</v>
      </c>
      <c r="B56" s="25" t="s">
        <v>39</v>
      </c>
      <c r="C56" s="64" t="s">
        <v>102</v>
      </c>
      <c r="D56" s="64" t="s">
        <v>102</v>
      </c>
      <c r="E56" s="64" t="s">
        <v>102</v>
      </c>
      <c r="F56" s="64" t="s">
        <v>102</v>
      </c>
      <c r="G56" s="64" t="s">
        <v>102</v>
      </c>
      <c r="H56" s="64" t="s">
        <v>102</v>
      </c>
      <c r="I56" s="64" t="s">
        <v>102</v>
      </c>
      <c r="J56" s="64" t="s">
        <v>102</v>
      </c>
      <c r="K56" s="64" t="s">
        <v>102</v>
      </c>
      <c r="L56" s="64" t="s">
        <v>102</v>
      </c>
      <c r="M56" s="64" t="s">
        <v>102</v>
      </c>
      <c r="N56" s="64" t="s">
        <v>102</v>
      </c>
      <c r="O56" s="64" t="s">
        <v>102</v>
      </c>
    </row>
    <row r="57" spans="1:15" s="181" customFormat="1" ht="55.5" customHeight="1">
      <c r="A57" s="20" t="s">
        <v>360</v>
      </c>
      <c r="B57" s="25" t="s">
        <v>40</v>
      </c>
      <c r="C57" s="64" t="s">
        <v>102</v>
      </c>
      <c r="D57" s="64" t="s">
        <v>102</v>
      </c>
      <c r="E57" s="64" t="s">
        <v>102</v>
      </c>
      <c r="F57" s="64" t="s">
        <v>102</v>
      </c>
      <c r="G57" s="64" t="s">
        <v>102</v>
      </c>
      <c r="H57" s="64" t="s">
        <v>102</v>
      </c>
      <c r="I57" s="64" t="s">
        <v>102</v>
      </c>
      <c r="J57" s="64" t="s">
        <v>102</v>
      </c>
      <c r="K57" s="64" t="s">
        <v>102</v>
      </c>
      <c r="L57" s="64" t="s">
        <v>102</v>
      </c>
      <c r="M57" s="64" t="s">
        <v>102</v>
      </c>
      <c r="N57" s="64" t="s">
        <v>102</v>
      </c>
      <c r="O57" s="64" t="s">
        <v>102</v>
      </c>
    </row>
    <row r="58" spans="1:15" s="181" customFormat="1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50" customFormat="1" ht="15">
      <c r="A59" s="52" t="s">
        <v>90</v>
      </c>
      <c r="B59" s="56" t="s">
        <v>41</v>
      </c>
      <c r="C59" s="224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6"/>
    </row>
    <row r="60" spans="1:15" s="181" customFormat="1">
      <c r="A60" s="20" t="s">
        <v>361</v>
      </c>
      <c r="B60" s="25" t="s">
        <v>42</v>
      </c>
      <c r="C60" s="5">
        <v>0</v>
      </c>
      <c r="D60" s="5">
        <v>0</v>
      </c>
      <c r="E60" s="5">
        <v>16291211.23161757</v>
      </c>
      <c r="F60" s="5">
        <v>34476639.990276098</v>
      </c>
      <c r="G60" s="5">
        <v>41740041.032081544</v>
      </c>
      <c r="H60" s="5">
        <v>41740040.98872304</v>
      </c>
      <c r="I60" s="5">
        <v>41740040.972497702</v>
      </c>
      <c r="J60" s="5">
        <v>29740042.011947632</v>
      </c>
      <c r="K60" s="5">
        <v>41740041.008186698</v>
      </c>
      <c r="L60" s="5">
        <v>20560000.004350305</v>
      </c>
      <c r="M60" s="5">
        <v>32559999.968437433</v>
      </c>
      <c r="N60" s="5">
        <v>32559999.989806056</v>
      </c>
      <c r="O60" s="5">
        <v>20559999.989602208</v>
      </c>
    </row>
    <row r="61" spans="1:15" s="181" customFormat="1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50" customFormat="1" ht="22.5">
      <c r="A62" s="52" t="s">
        <v>91</v>
      </c>
      <c r="B62" s="56" t="s">
        <v>43</v>
      </c>
      <c r="C62" s="224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6"/>
    </row>
    <row r="63" spans="1:15" ht="14.25" customHeight="1">
      <c r="A63" s="6" t="s">
        <v>362</v>
      </c>
      <c r="B63" s="4" t="s">
        <v>44</v>
      </c>
      <c r="C63" s="5">
        <v>133000825</v>
      </c>
      <c r="D63" s="3">
        <v>134330833.25</v>
      </c>
      <c r="E63" s="3">
        <v>135674141.58250001</v>
      </c>
      <c r="F63" s="3">
        <v>182532881.41415</v>
      </c>
      <c r="G63" s="3">
        <v>186183539.04243299</v>
      </c>
      <c r="H63" s="3">
        <v>189907209.82328165</v>
      </c>
      <c r="I63" s="3">
        <v>193705354.01974729</v>
      </c>
      <c r="J63" s="3">
        <v>197579461.10014224</v>
      </c>
      <c r="K63" s="3">
        <v>201531050.32214507</v>
      </c>
      <c r="L63" s="3">
        <v>205561671.32858798</v>
      </c>
      <c r="M63" s="3">
        <v>209672904.75515974</v>
      </c>
      <c r="N63" s="3">
        <v>213866362.85026294</v>
      </c>
      <c r="O63" s="3">
        <v>218143690.10726821</v>
      </c>
    </row>
    <row r="64" spans="1:15" ht="22.5">
      <c r="A64" s="6" t="s">
        <v>363</v>
      </c>
      <c r="B64" s="4" t="s">
        <v>45</v>
      </c>
      <c r="C64" s="5">
        <v>73950195</v>
      </c>
      <c r="D64" s="3">
        <v>74689696.950000003</v>
      </c>
      <c r="E64" s="3">
        <v>75436593.919500008</v>
      </c>
      <c r="F64" s="3">
        <v>76945325.797890007</v>
      </c>
      <c r="G64" s="3">
        <v>78484232.31384781</v>
      </c>
      <c r="H64" s="3">
        <v>80053916.960124761</v>
      </c>
      <c r="I64" s="3">
        <v>81654995.299327254</v>
      </c>
      <c r="J64" s="3">
        <v>83288095.205313802</v>
      </c>
      <c r="K64" s="3">
        <v>84953857.109420076</v>
      </c>
      <c r="L64" s="3">
        <v>86652934.251608476</v>
      </c>
      <c r="M64" s="3">
        <v>88385992.93664065</v>
      </c>
      <c r="N64" s="3">
        <v>90153712.79537347</v>
      </c>
      <c r="O64" s="3">
        <v>91956787.051280946</v>
      </c>
    </row>
    <row r="65" spans="1:15" ht="14.25" customHeight="1">
      <c r="A65" s="6" t="s">
        <v>364</v>
      </c>
      <c r="B65" s="4" t="s">
        <v>46</v>
      </c>
      <c r="C65" s="5">
        <v>771495862</v>
      </c>
      <c r="D65" s="5">
        <v>879550837</v>
      </c>
      <c r="E65" s="5">
        <v>260944758</v>
      </c>
      <c r="F65" s="5">
        <v>23066919</v>
      </c>
      <c r="G65" s="5">
        <v>20432786</v>
      </c>
      <c r="H65" s="5">
        <v>21804027</v>
      </c>
      <c r="I65" s="5">
        <v>9262529</v>
      </c>
      <c r="J65" s="5">
        <v>8450497</v>
      </c>
      <c r="K65" s="5">
        <v>1645225</v>
      </c>
      <c r="L65" s="5">
        <v>200000</v>
      </c>
      <c r="M65" s="5">
        <v>200000</v>
      </c>
      <c r="N65" s="5">
        <v>200000</v>
      </c>
      <c r="O65" s="5">
        <v>200000</v>
      </c>
    </row>
    <row r="66" spans="1:15" ht="14.25" customHeight="1">
      <c r="A66" s="6" t="s">
        <v>365</v>
      </c>
      <c r="B66" s="4" t="s">
        <v>47</v>
      </c>
      <c r="C66" s="5">
        <v>185485348</v>
      </c>
      <c r="D66" s="5">
        <v>169972485</v>
      </c>
      <c r="E66" s="5">
        <v>50618425</v>
      </c>
      <c r="F66" s="5">
        <v>10066919</v>
      </c>
      <c r="G66" s="5">
        <v>7432786</v>
      </c>
      <c r="H66" s="5">
        <v>6804027</v>
      </c>
      <c r="I66" s="5">
        <v>6435930</v>
      </c>
      <c r="J66" s="5">
        <v>5623898</v>
      </c>
      <c r="K66" s="5">
        <v>1645225</v>
      </c>
      <c r="L66" s="5">
        <v>200000</v>
      </c>
      <c r="M66" s="5">
        <v>200000</v>
      </c>
      <c r="N66" s="5">
        <v>200000</v>
      </c>
      <c r="O66" s="5">
        <v>200000</v>
      </c>
    </row>
    <row r="67" spans="1:15" ht="14.25" customHeight="1">
      <c r="A67" s="6" t="s">
        <v>366</v>
      </c>
      <c r="B67" s="6" t="s">
        <v>48</v>
      </c>
      <c r="C67" s="5">
        <v>586010514</v>
      </c>
      <c r="D67" s="3">
        <v>709578352</v>
      </c>
      <c r="E67" s="3">
        <v>210326333</v>
      </c>
      <c r="F67" s="3">
        <v>13000000</v>
      </c>
      <c r="G67" s="3">
        <v>13000000</v>
      </c>
      <c r="H67" s="3">
        <v>15000000</v>
      </c>
      <c r="I67" s="3">
        <v>2826599</v>
      </c>
      <c r="J67" s="3">
        <v>2826599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4.25" customHeight="1">
      <c r="A68" s="6" t="s">
        <v>367</v>
      </c>
      <c r="B68" s="6" t="s">
        <v>49</v>
      </c>
      <c r="C68" s="5">
        <v>609143112</v>
      </c>
      <c r="D68" s="3">
        <v>671153798</v>
      </c>
      <c r="E68" s="3">
        <v>198025977</v>
      </c>
      <c r="F68" s="3">
        <v>13000000</v>
      </c>
      <c r="G68" s="3">
        <v>13000000</v>
      </c>
      <c r="H68" s="3">
        <v>15000000</v>
      </c>
      <c r="I68" s="3">
        <v>2826599</v>
      </c>
      <c r="J68" s="3">
        <v>2826599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14.25" customHeight="1">
      <c r="A69" s="6" t="s">
        <v>368</v>
      </c>
      <c r="B69" s="6" t="s">
        <v>50</v>
      </c>
      <c r="C69" s="5">
        <v>27712652</v>
      </c>
      <c r="D69" s="3">
        <v>44548493</v>
      </c>
      <c r="E69" s="3">
        <v>65290282.092182502</v>
      </c>
      <c r="F69" s="3">
        <v>81203027.099999994</v>
      </c>
      <c r="G69" s="3">
        <v>77056978.800000012</v>
      </c>
      <c r="H69" s="3">
        <v>79455009.200000003</v>
      </c>
      <c r="I69" s="3">
        <v>99179956</v>
      </c>
      <c r="J69" s="3">
        <v>119105815.80000001</v>
      </c>
      <c r="K69" s="3">
        <v>120271792.79999998</v>
      </c>
      <c r="L69" s="3">
        <v>150504147.19999999</v>
      </c>
      <c r="M69" s="3">
        <v>148457451.09999999</v>
      </c>
      <c r="N69" s="3">
        <v>154479340</v>
      </c>
      <c r="O69" s="3">
        <v>173319922.79999998</v>
      </c>
    </row>
    <row r="70" spans="1:15" ht="14.25" customHeight="1">
      <c r="A70" s="6" t="s">
        <v>369</v>
      </c>
      <c r="B70" s="6" t="s">
        <v>51</v>
      </c>
      <c r="C70" s="5">
        <v>191033091</v>
      </c>
      <c r="D70" s="3">
        <v>38424554</v>
      </c>
      <c r="E70" s="3">
        <v>12300356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</row>
    <row r="71" spans="1:15">
      <c r="A71" s="29"/>
      <c r="B71" s="29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50" customFormat="1" ht="22.5">
      <c r="A72" s="45" t="s">
        <v>92</v>
      </c>
      <c r="B72" s="46" t="s">
        <v>52</v>
      </c>
      <c r="C72" s="213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5"/>
    </row>
    <row r="73" spans="1:15" s="181" customFormat="1" ht="22.5">
      <c r="A73" s="16" t="s">
        <v>370</v>
      </c>
      <c r="B73" s="32" t="s">
        <v>53</v>
      </c>
      <c r="C73" s="5">
        <v>33499668</v>
      </c>
      <c r="D73" s="5">
        <v>80199114</v>
      </c>
      <c r="E73" s="5">
        <v>24805639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s="181" customFormat="1">
      <c r="A74" s="16" t="s">
        <v>371</v>
      </c>
      <c r="B74" s="32" t="s">
        <v>54</v>
      </c>
      <c r="C74" s="5">
        <v>33499668</v>
      </c>
      <c r="D74" s="5">
        <v>80199114</v>
      </c>
      <c r="E74" s="5">
        <v>24805639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81" customFormat="1" ht="25.5" customHeight="1">
      <c r="A75" s="16" t="s">
        <v>55</v>
      </c>
      <c r="B75" s="32" t="s">
        <v>56</v>
      </c>
      <c r="C75" s="5">
        <v>29315237</v>
      </c>
      <c r="D75" s="5">
        <v>36323974</v>
      </c>
      <c r="E75" s="5">
        <v>1114245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 s="181" customFormat="1" ht="22.5">
      <c r="A76" s="16" t="s">
        <v>372</v>
      </c>
      <c r="B76" s="32" t="s">
        <v>57</v>
      </c>
      <c r="C76" s="5">
        <v>632133458</v>
      </c>
      <c r="D76" s="5">
        <v>548312371</v>
      </c>
      <c r="E76" s="5">
        <v>145769337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1:15" s="181" customFormat="1">
      <c r="A77" s="16" t="s">
        <v>373</v>
      </c>
      <c r="B77" s="32" t="s">
        <v>58</v>
      </c>
      <c r="C77" s="5">
        <v>632133458</v>
      </c>
      <c r="D77" s="5">
        <v>548312371</v>
      </c>
      <c r="E77" s="5">
        <v>145769337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s="181" customFormat="1" ht="23.25" customHeight="1">
      <c r="A78" s="16" t="s">
        <v>374</v>
      </c>
      <c r="B78" s="32" t="s">
        <v>59</v>
      </c>
      <c r="C78" s="5">
        <v>408906760</v>
      </c>
      <c r="D78" s="5">
        <v>409324780</v>
      </c>
      <c r="E78" s="5">
        <v>89063231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s="181" customFormat="1" ht="22.5">
      <c r="A79" s="16" t="s">
        <v>375</v>
      </c>
      <c r="B79" s="32" t="s">
        <v>60</v>
      </c>
      <c r="C79" s="5">
        <v>39828565</v>
      </c>
      <c r="D79" s="5">
        <v>83055948</v>
      </c>
      <c r="E79" s="5">
        <v>32864919</v>
      </c>
      <c r="F79" s="5">
        <v>2659303</v>
      </c>
      <c r="G79" s="5">
        <v>2020519</v>
      </c>
      <c r="H79" s="5">
        <v>1765431</v>
      </c>
      <c r="I79" s="5">
        <v>1511263</v>
      </c>
      <c r="J79" s="5">
        <v>1118507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s="181" customFormat="1" ht="15" customHeight="1">
      <c r="A80" s="16" t="s">
        <v>376</v>
      </c>
      <c r="B80" s="32" t="s">
        <v>61</v>
      </c>
      <c r="C80" s="5">
        <v>39828565</v>
      </c>
      <c r="D80" s="5">
        <v>83055948</v>
      </c>
      <c r="E80" s="5">
        <v>32864919</v>
      </c>
      <c r="F80" s="5">
        <v>2659303</v>
      </c>
      <c r="G80" s="5">
        <v>2020519</v>
      </c>
      <c r="H80" s="5">
        <v>1765431</v>
      </c>
      <c r="I80" s="5">
        <v>1511263</v>
      </c>
      <c r="J80" s="5">
        <v>1118507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81" customFormat="1" ht="33.75">
      <c r="A81" s="16" t="s">
        <v>377</v>
      </c>
      <c r="B81" s="32" t="s">
        <v>62</v>
      </c>
      <c r="C81" s="5">
        <v>29630589</v>
      </c>
      <c r="D81" s="5">
        <v>36529094</v>
      </c>
      <c r="E81" s="5">
        <v>1309455</v>
      </c>
      <c r="F81" s="5">
        <v>231732</v>
      </c>
      <c r="G81" s="5">
        <v>231732</v>
      </c>
      <c r="H81" s="5">
        <v>231732</v>
      </c>
      <c r="I81" s="5">
        <v>231732</v>
      </c>
      <c r="J81" s="5">
        <v>231732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s="181" customFormat="1" ht="22.5">
      <c r="A82" s="16" t="s">
        <v>378</v>
      </c>
      <c r="B82" s="32" t="s">
        <v>63</v>
      </c>
      <c r="C82" s="5">
        <v>735375250</v>
      </c>
      <c r="D82" s="5">
        <v>655876142</v>
      </c>
      <c r="E82" s="5">
        <v>189766487</v>
      </c>
      <c r="F82" s="5">
        <v>0</v>
      </c>
      <c r="G82" s="5">
        <v>0</v>
      </c>
      <c r="H82" s="5">
        <v>0</v>
      </c>
      <c r="I82" s="5">
        <v>2826599</v>
      </c>
      <c r="J82" s="5">
        <v>2826599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1:15" s="181" customFormat="1" ht="15.75" customHeight="1">
      <c r="A83" s="16" t="s">
        <v>379</v>
      </c>
      <c r="B83" s="32" t="s">
        <v>64</v>
      </c>
      <c r="C83" s="5">
        <v>735375250</v>
      </c>
      <c r="D83" s="5">
        <v>655876142</v>
      </c>
      <c r="E83" s="5">
        <v>189766487</v>
      </c>
      <c r="F83" s="5">
        <v>0</v>
      </c>
      <c r="G83" s="5">
        <v>0</v>
      </c>
      <c r="H83" s="5">
        <v>0</v>
      </c>
      <c r="I83" s="5">
        <v>2826599</v>
      </c>
      <c r="J83" s="5">
        <v>2826599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81" customFormat="1" ht="33.75">
      <c r="A84" s="16" t="s">
        <v>380</v>
      </c>
      <c r="B84" s="32" t="s">
        <v>65</v>
      </c>
      <c r="C84" s="5">
        <v>493315544</v>
      </c>
      <c r="D84" s="5">
        <v>513229136</v>
      </c>
      <c r="E84" s="5">
        <v>130984349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s="181" customFormat="1">
      <c r="A85" s="33"/>
      <c r="B85" s="34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s="55" customFormat="1" ht="33.75">
      <c r="A86" s="45" t="s">
        <v>93</v>
      </c>
      <c r="B86" s="46" t="s">
        <v>66</v>
      </c>
      <c r="C86" s="213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5"/>
    </row>
    <row r="87" spans="1:15" s="181" customFormat="1" ht="33.75">
      <c r="A87" s="16" t="s">
        <v>94</v>
      </c>
      <c r="B87" s="32" t="s">
        <v>67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1:15" s="181" customFormat="1" ht="33.75">
      <c r="A88" s="16" t="s">
        <v>95</v>
      </c>
      <c r="B88" s="32" t="s">
        <v>68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1:15" s="181" customFormat="1" ht="22.5">
      <c r="A89" s="16" t="s">
        <v>96</v>
      </c>
      <c r="B89" s="32" t="s">
        <v>69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81" customFormat="1" ht="33.75">
      <c r="A90" s="16" t="s">
        <v>97</v>
      </c>
      <c r="B90" s="32" t="s">
        <v>70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s="181" customFormat="1" ht="33.75">
      <c r="A91" s="16" t="s">
        <v>98</v>
      </c>
      <c r="B91" s="32" t="s">
        <v>71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s="181" customFormat="1" ht="33.75">
      <c r="A92" s="16" t="s">
        <v>99</v>
      </c>
      <c r="B92" s="32" t="s">
        <v>72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81" customFormat="1" ht="22.5">
      <c r="A93" s="16" t="s">
        <v>100</v>
      </c>
      <c r="B93" s="32" t="s">
        <v>73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1:15" s="181" customFormat="1">
      <c r="A94" s="33"/>
      <c r="B94" s="34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s="55" customFormat="1">
      <c r="A95" s="45" t="s">
        <v>101</v>
      </c>
      <c r="B95" s="46" t="s">
        <v>74</v>
      </c>
      <c r="C95" s="213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5"/>
    </row>
    <row r="96" spans="1:15" s="181" customFormat="1" ht="23.25" customHeight="1">
      <c r="A96" s="16" t="s">
        <v>333</v>
      </c>
      <c r="B96" s="32" t="s">
        <v>75</v>
      </c>
      <c r="C96" s="5">
        <v>7962868</v>
      </c>
      <c r="D96" s="5">
        <v>7962868</v>
      </c>
      <c r="E96" s="5">
        <v>17962867</v>
      </c>
      <c r="F96" s="5">
        <v>34560000</v>
      </c>
      <c r="G96" s="5">
        <v>41740041</v>
      </c>
      <c r="H96" s="5">
        <v>41740041</v>
      </c>
      <c r="I96" s="5">
        <v>41740041</v>
      </c>
      <c r="J96" s="5">
        <v>29740042</v>
      </c>
      <c r="K96" s="5">
        <v>41740041</v>
      </c>
      <c r="L96" s="5">
        <v>20560000</v>
      </c>
      <c r="M96" s="5">
        <v>32560000</v>
      </c>
      <c r="N96" s="5">
        <v>32560000</v>
      </c>
      <c r="O96" s="5">
        <v>20560000</v>
      </c>
    </row>
    <row r="97" spans="1:15" s="181" customFormat="1" ht="15" customHeight="1">
      <c r="A97" s="16" t="s">
        <v>335</v>
      </c>
      <c r="B97" s="35" t="s">
        <v>76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s="181" customFormat="1">
      <c r="A98" s="16" t="s">
        <v>337</v>
      </c>
      <c r="B98" s="35" t="s">
        <v>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81" customFormat="1" ht="14.25" customHeight="1">
      <c r="A99" s="16" t="s">
        <v>338</v>
      </c>
      <c r="B99" s="35" t="s">
        <v>78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1:15" s="181" customFormat="1" ht="22.5">
      <c r="A100" s="16" t="s">
        <v>381</v>
      </c>
      <c r="B100" s="35" t="s">
        <v>79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5" s="181" customFormat="1">
      <c r="A101" s="16" t="s">
        <v>382</v>
      </c>
      <c r="B101" s="35" t="s">
        <v>80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81" customFormat="1" ht="22.5">
      <c r="A102" s="16" t="s">
        <v>339</v>
      </c>
      <c r="B102" s="35" t="s">
        <v>396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1:15" ht="15">
      <c r="A103" s="10"/>
      <c r="B103" s="7"/>
      <c r="C103" s="36"/>
      <c r="D103" s="36"/>
      <c r="E103" s="36"/>
      <c r="F103" s="36"/>
      <c r="G103" s="36"/>
      <c r="H103" s="36"/>
      <c r="I103" s="36"/>
      <c r="J103" s="36"/>
      <c r="K103" s="7"/>
      <c r="L103" s="7"/>
      <c r="M103" s="7"/>
      <c r="N103" s="7"/>
      <c r="O103" s="7"/>
    </row>
    <row r="104" spans="1:15" ht="15">
      <c r="A104" s="10"/>
      <c r="B104" s="7" t="s">
        <v>280</v>
      </c>
      <c r="C104" s="36">
        <f>(C4+C24)-(C15+C33)</f>
        <v>0</v>
      </c>
      <c r="D104" s="36">
        <f t="shared" ref="D104:O104" si="0">(D4+D24)-(D15+D33)</f>
        <v>-0.48000001907348633</v>
      </c>
      <c r="E104" s="36">
        <f t="shared" si="0"/>
        <v>0.23161756992340088</v>
      </c>
      <c r="F104" s="36">
        <f t="shared" si="0"/>
        <v>-9.7239017486572266E-3</v>
      </c>
      <c r="G104" s="36">
        <f t="shared" si="0"/>
        <v>3.2081484794616699E-2</v>
      </c>
      <c r="H104" s="36">
        <f t="shared" si="0"/>
        <v>-1.1276960372924805E-2</v>
      </c>
      <c r="I104" s="36">
        <f t="shared" si="0"/>
        <v>-2.7502298355102539E-2</v>
      </c>
      <c r="J104" s="36">
        <f t="shared" si="0"/>
        <v>1.19476318359375E-2</v>
      </c>
      <c r="K104" s="36">
        <f t="shared" si="0"/>
        <v>8.1866979598999023E-3</v>
      </c>
      <c r="L104" s="36">
        <f t="shared" si="0"/>
        <v>4.3503046035766602E-3</v>
      </c>
      <c r="M104" s="36">
        <f t="shared" si="0"/>
        <v>-3.1562566757202148E-2</v>
      </c>
      <c r="N104" s="36">
        <f t="shared" si="0"/>
        <v>-1.0193943977355957E-2</v>
      </c>
      <c r="O104" s="36">
        <f t="shared" si="0"/>
        <v>-1.0397791862487793E-2</v>
      </c>
    </row>
    <row r="105" spans="1:15" ht="15">
      <c r="A105" s="10"/>
      <c r="B105" s="7"/>
      <c r="C105" s="36"/>
      <c r="D105" s="36"/>
      <c r="E105" s="36"/>
      <c r="F105" s="36"/>
      <c r="G105" s="36"/>
      <c r="H105" s="36"/>
      <c r="I105" s="36"/>
      <c r="J105" s="36"/>
      <c r="K105" s="7"/>
      <c r="L105" s="7"/>
      <c r="M105" s="7"/>
      <c r="N105" s="7"/>
      <c r="O105" s="7"/>
    </row>
    <row r="125" spans="3:5" ht="15">
      <c r="C125" s="9"/>
      <c r="D125" s="9"/>
      <c r="E125" s="9"/>
    </row>
    <row r="126" spans="3:5" ht="15">
      <c r="C126" s="9"/>
      <c r="D126" s="9"/>
      <c r="E126" s="9"/>
    </row>
    <row r="129" spans="3:1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3:1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3:1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7" spans="3:15" ht="1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9" spans="3:15" ht="1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55" spans="3:5" ht="15">
      <c r="C155" s="9"/>
      <c r="D155" s="9"/>
      <c r="E155" s="9"/>
    </row>
    <row r="165" spans="3:13" ht="1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8" spans="3:13" ht="15">
      <c r="C168" s="9"/>
      <c r="D168" s="9"/>
      <c r="E168" s="9"/>
      <c r="F168" s="9"/>
      <c r="G168" s="9"/>
      <c r="H168" s="9"/>
      <c r="I168" s="9"/>
      <c r="J168" s="9"/>
      <c r="K168" s="7"/>
      <c r="L168" s="7"/>
      <c r="M168" s="7"/>
    </row>
    <row r="169" spans="3:13" ht="1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87" spans="3:15" ht="1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95" spans="3:15" ht="1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200" spans="3:15" ht="15">
      <c r="C200" s="7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3:15" ht="15">
      <c r="C201" s="7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ht="15">
      <c r="C202" s="7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3:15" ht="15">
      <c r="C203" s="7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3:15" ht="15">
      <c r="C204" s="7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3:15" ht="15">
      <c r="C205" s="7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3:15" ht="15">
      <c r="C206" s="7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3:15" ht="15">
      <c r="C207" s="7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3:15" ht="15">
      <c r="C208" s="7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3:15" ht="15">
      <c r="C209" s="7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3:15" ht="15">
      <c r="C210" s="7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3:15" ht="1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3:15" ht="1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3:15" ht="1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3:15" ht="1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3:15" ht="1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3:15" ht="1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3:15" ht="15">
      <c r="D217" s="40"/>
      <c r="E217" s="40"/>
      <c r="F217" s="40"/>
      <c r="G217" s="40"/>
      <c r="H217" s="40"/>
      <c r="I217" s="40"/>
      <c r="J217" s="7"/>
      <c r="K217" s="7"/>
      <c r="L217" s="7"/>
      <c r="M217" s="7"/>
      <c r="N217" s="7"/>
      <c r="O217" s="7"/>
    </row>
  </sheetData>
  <mergeCells count="9">
    <mergeCell ref="C72:O72"/>
    <mergeCell ref="C86:O86"/>
    <mergeCell ref="C95:O95"/>
    <mergeCell ref="L1:O1"/>
    <mergeCell ref="B2:O2"/>
    <mergeCell ref="C44:O44"/>
    <mergeCell ref="C47:O47"/>
    <mergeCell ref="C59:O59"/>
    <mergeCell ref="C62:O62"/>
  </mergeCells>
  <printOptions horizontalCentered="1"/>
  <pageMargins left="0" right="0" top="0" bottom="0" header="0.31496062992125984" footer="0.31496062992125984"/>
  <pageSetup paperSize="9" scale="72" orientation="landscape" r:id="rId1"/>
  <rowBreaks count="3" manualBreakCount="3">
    <brk id="37" max="14" man="1"/>
    <brk id="61" max="14" man="1"/>
    <brk id="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5"/>
  <sheetViews>
    <sheetView view="pageBreakPreview" zoomScale="85" zoomScaleNormal="100" zoomScaleSheetLayoutView="85" workbookViewId="0">
      <pane ySplit="3" topLeftCell="A4" activePane="bottomLeft" state="frozen"/>
      <selection pane="bottomLeft" sqref="A1:XFD1048576"/>
    </sheetView>
  </sheetViews>
  <sheetFormatPr defaultRowHeight="14.25"/>
  <cols>
    <col min="1" max="1" width="7.75" style="1" customWidth="1"/>
    <col min="2" max="2" width="28.625" style="67" customWidth="1"/>
    <col min="3" max="3" width="34.5" style="67" customWidth="1"/>
    <col min="4" max="4" width="15.5" style="68" customWidth="1"/>
    <col min="5" max="6" width="4.5" style="1" bestFit="1" customWidth="1"/>
    <col min="7" max="7" width="13.25" style="1" customWidth="1"/>
    <col min="8" max="10" width="11.625" style="1" customWidth="1"/>
    <col min="11" max="15" width="10.625" style="1" customWidth="1"/>
    <col min="16" max="20" width="9.625" style="1" customWidth="1"/>
    <col min="21" max="21" width="11.25" style="1" customWidth="1"/>
    <col min="22" max="22" width="12.625" style="1" bestFit="1" customWidth="1"/>
    <col min="23" max="23" width="11.125" style="1" bestFit="1" customWidth="1"/>
    <col min="24" max="16384" width="9" style="1"/>
  </cols>
  <sheetData>
    <row r="1" spans="1:23" ht="65.25" customHeight="1" thickBot="1">
      <c r="N1" s="69"/>
      <c r="O1" s="227" t="s">
        <v>399</v>
      </c>
      <c r="P1" s="227"/>
      <c r="Q1" s="227"/>
      <c r="R1" s="227"/>
      <c r="S1" s="227"/>
      <c r="T1" s="69"/>
      <c r="U1" s="69"/>
    </row>
    <row r="2" spans="1:23" ht="30.75" customHeight="1" thickBot="1">
      <c r="A2" s="228" t="s">
        <v>103</v>
      </c>
      <c r="B2" s="230" t="s">
        <v>104</v>
      </c>
      <c r="C2" s="228" t="s">
        <v>105</v>
      </c>
      <c r="D2" s="230" t="s">
        <v>106</v>
      </c>
      <c r="E2" s="231" t="s">
        <v>107</v>
      </c>
      <c r="F2" s="232"/>
      <c r="G2" s="233" t="s">
        <v>108</v>
      </c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6"/>
      <c r="U2" s="243" t="s">
        <v>109</v>
      </c>
    </row>
    <row r="3" spans="1:23" ht="24" customHeight="1" thickBot="1">
      <c r="A3" s="229"/>
      <c r="B3" s="230"/>
      <c r="C3" s="229"/>
      <c r="D3" s="230"/>
      <c r="E3" s="70" t="s">
        <v>110</v>
      </c>
      <c r="F3" s="71" t="s">
        <v>111</v>
      </c>
      <c r="G3" s="234"/>
      <c r="H3" s="72">
        <v>2013</v>
      </c>
      <c r="I3" s="73">
        <v>2014</v>
      </c>
      <c r="J3" s="72">
        <v>2015</v>
      </c>
      <c r="K3" s="72">
        <v>2016</v>
      </c>
      <c r="L3" s="72">
        <v>2017</v>
      </c>
      <c r="M3" s="72">
        <v>2018</v>
      </c>
      <c r="N3" s="72">
        <v>2019</v>
      </c>
      <c r="O3" s="72">
        <v>2020</v>
      </c>
      <c r="P3" s="72">
        <v>2021</v>
      </c>
      <c r="Q3" s="72">
        <v>2022</v>
      </c>
      <c r="R3" s="72">
        <v>2023</v>
      </c>
      <c r="S3" s="72">
        <v>2024</v>
      </c>
      <c r="T3" s="72">
        <v>2025</v>
      </c>
      <c r="U3" s="243"/>
    </row>
    <row r="4" spans="1:23" s="78" customFormat="1" ht="15">
      <c r="A4" s="74">
        <v>1</v>
      </c>
      <c r="B4" s="75">
        <v>2</v>
      </c>
      <c r="C4" s="75">
        <v>3</v>
      </c>
      <c r="D4" s="76">
        <v>4</v>
      </c>
      <c r="E4" s="244">
        <v>5</v>
      </c>
      <c r="F4" s="245"/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77">
        <v>13</v>
      </c>
      <c r="O4" s="77">
        <v>14</v>
      </c>
      <c r="P4" s="77">
        <v>15</v>
      </c>
      <c r="Q4" s="77">
        <v>16</v>
      </c>
      <c r="R4" s="77">
        <v>17</v>
      </c>
      <c r="S4" s="77">
        <v>18</v>
      </c>
      <c r="T4" s="77">
        <v>19</v>
      </c>
      <c r="U4" s="77">
        <v>20</v>
      </c>
    </row>
    <row r="5" spans="1:23" s="81" customFormat="1" ht="20.100000000000001" customHeight="1">
      <c r="A5" s="79" t="s">
        <v>87</v>
      </c>
      <c r="B5" s="246" t="s">
        <v>112</v>
      </c>
      <c r="C5" s="247"/>
      <c r="D5" s="247"/>
      <c r="E5" s="247"/>
      <c r="F5" s="247"/>
      <c r="G5" s="80">
        <v>2462473549</v>
      </c>
      <c r="H5" s="80">
        <v>771495862</v>
      </c>
      <c r="I5" s="80">
        <v>879550837</v>
      </c>
      <c r="J5" s="80">
        <v>260944758</v>
      </c>
      <c r="K5" s="80">
        <v>23066919</v>
      </c>
      <c r="L5" s="80">
        <v>20432786</v>
      </c>
      <c r="M5" s="80">
        <v>21804027</v>
      </c>
      <c r="N5" s="80">
        <v>9262529</v>
      </c>
      <c r="O5" s="80">
        <v>8450497</v>
      </c>
      <c r="P5" s="80">
        <v>1645225</v>
      </c>
      <c r="Q5" s="80">
        <v>200000</v>
      </c>
      <c r="R5" s="80">
        <v>200000</v>
      </c>
      <c r="S5" s="80">
        <v>200000</v>
      </c>
      <c r="T5" s="80">
        <v>200000</v>
      </c>
      <c r="U5" s="80">
        <v>767914663</v>
      </c>
    </row>
    <row r="6" spans="1:23" s="81" customFormat="1" ht="20.100000000000001" customHeight="1">
      <c r="A6" s="82" t="s">
        <v>113</v>
      </c>
      <c r="B6" s="248" t="s">
        <v>114</v>
      </c>
      <c r="C6" s="249"/>
      <c r="D6" s="249"/>
      <c r="E6" s="249"/>
      <c r="F6" s="249"/>
      <c r="G6" s="83">
        <v>675493998</v>
      </c>
      <c r="H6" s="83">
        <v>185485348</v>
      </c>
      <c r="I6" s="83">
        <v>169972485</v>
      </c>
      <c r="J6" s="83">
        <v>50618425</v>
      </c>
      <c r="K6" s="83">
        <v>10066919</v>
      </c>
      <c r="L6" s="83">
        <v>7432786</v>
      </c>
      <c r="M6" s="83">
        <v>6804027</v>
      </c>
      <c r="N6" s="83">
        <v>6435930</v>
      </c>
      <c r="O6" s="83">
        <v>5623898</v>
      </c>
      <c r="P6" s="83">
        <v>1645225</v>
      </c>
      <c r="Q6" s="83">
        <v>200000</v>
      </c>
      <c r="R6" s="83">
        <v>200000</v>
      </c>
      <c r="S6" s="83">
        <v>200000</v>
      </c>
      <c r="T6" s="83">
        <v>200000</v>
      </c>
      <c r="U6" s="83">
        <v>124209623</v>
      </c>
    </row>
    <row r="7" spans="1:23" s="81" customFormat="1" ht="20.100000000000001" customHeight="1">
      <c r="A7" s="82" t="s">
        <v>115</v>
      </c>
      <c r="B7" s="250" t="s">
        <v>116</v>
      </c>
      <c r="C7" s="251"/>
      <c r="D7" s="251"/>
      <c r="E7" s="251"/>
      <c r="F7" s="251"/>
      <c r="G7" s="83">
        <v>1786979551</v>
      </c>
      <c r="H7" s="83">
        <v>586010514</v>
      </c>
      <c r="I7" s="83">
        <v>709578352</v>
      </c>
      <c r="J7" s="83">
        <v>210326333</v>
      </c>
      <c r="K7" s="83">
        <v>13000000</v>
      </c>
      <c r="L7" s="83">
        <v>13000000</v>
      </c>
      <c r="M7" s="83">
        <v>15000000</v>
      </c>
      <c r="N7" s="83">
        <v>2826599</v>
      </c>
      <c r="O7" s="83">
        <v>2826599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643705040</v>
      </c>
    </row>
    <row r="8" spans="1:23" s="143" customFormat="1" ht="48" customHeight="1">
      <c r="A8" s="145" t="s">
        <v>81</v>
      </c>
      <c r="B8" s="237" t="s">
        <v>117</v>
      </c>
      <c r="C8" s="238"/>
      <c r="D8" s="238"/>
      <c r="E8" s="238"/>
      <c r="F8" s="238"/>
      <c r="G8" s="115">
        <v>1780837467</v>
      </c>
      <c r="H8" s="115">
        <v>585861791</v>
      </c>
      <c r="I8" s="115">
        <v>738932090</v>
      </c>
      <c r="J8" s="115">
        <v>222631406</v>
      </c>
      <c r="K8" s="115">
        <v>2659303</v>
      </c>
      <c r="L8" s="115">
        <v>2020519</v>
      </c>
      <c r="M8" s="115">
        <v>1765431</v>
      </c>
      <c r="N8" s="115">
        <v>4337862</v>
      </c>
      <c r="O8" s="115">
        <v>3945106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679719311</v>
      </c>
    </row>
    <row r="9" spans="1:23" s="148" customFormat="1" ht="20.100000000000001" customHeight="1">
      <c r="A9" s="146" t="s">
        <v>82</v>
      </c>
      <c r="B9" s="239" t="s">
        <v>114</v>
      </c>
      <c r="C9" s="240"/>
      <c r="D9" s="240"/>
      <c r="E9" s="240"/>
      <c r="F9" s="240"/>
      <c r="G9" s="85">
        <v>340648474</v>
      </c>
      <c r="H9" s="85">
        <v>81277276</v>
      </c>
      <c r="I9" s="85">
        <v>83055948</v>
      </c>
      <c r="J9" s="85">
        <v>32864919</v>
      </c>
      <c r="K9" s="85">
        <v>2659303</v>
      </c>
      <c r="L9" s="85">
        <v>2020519</v>
      </c>
      <c r="M9" s="85">
        <v>1765431</v>
      </c>
      <c r="N9" s="85">
        <v>1511263</v>
      </c>
      <c r="O9" s="85">
        <v>1118507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42078809</v>
      </c>
      <c r="V9" s="147"/>
      <c r="W9" s="147"/>
    </row>
    <row r="10" spans="1:23" s="8" customFormat="1" ht="225" customHeight="1">
      <c r="A10" s="88" t="s">
        <v>281</v>
      </c>
      <c r="B10" s="88" t="s">
        <v>119</v>
      </c>
      <c r="C10" s="89" t="s">
        <v>120</v>
      </c>
      <c r="D10" s="88" t="s">
        <v>121</v>
      </c>
      <c r="E10" s="90">
        <v>2010</v>
      </c>
      <c r="F10" s="90">
        <v>2015</v>
      </c>
      <c r="G10" s="91">
        <v>36442500</v>
      </c>
      <c r="H10" s="91">
        <v>5931000</v>
      </c>
      <c r="I10" s="91">
        <v>5739000</v>
      </c>
      <c r="J10" s="91">
        <v>5739000</v>
      </c>
      <c r="K10" s="91"/>
      <c r="L10" s="91"/>
      <c r="M10" s="91"/>
      <c r="N10" s="91"/>
      <c r="O10" s="92"/>
      <c r="P10" s="92"/>
      <c r="Q10" s="92"/>
      <c r="R10" s="92"/>
      <c r="S10" s="92"/>
      <c r="T10" s="92"/>
      <c r="U10" s="91">
        <v>0</v>
      </c>
    </row>
    <row r="11" spans="1:23" s="8" customFormat="1" ht="240.75" customHeight="1">
      <c r="A11" s="88" t="s">
        <v>282</v>
      </c>
      <c r="B11" s="88" t="s">
        <v>123</v>
      </c>
      <c r="C11" s="89" t="s">
        <v>124</v>
      </c>
      <c r="D11" s="88" t="s">
        <v>121</v>
      </c>
      <c r="E11" s="90">
        <v>2009</v>
      </c>
      <c r="F11" s="90">
        <v>2015</v>
      </c>
      <c r="G11" s="93">
        <v>2704474</v>
      </c>
      <c r="H11" s="93">
        <v>602000</v>
      </c>
      <c r="I11" s="93">
        <v>670000</v>
      </c>
      <c r="J11" s="93">
        <v>350000</v>
      </c>
      <c r="K11" s="93"/>
      <c r="L11" s="93"/>
      <c r="M11" s="93"/>
      <c r="N11" s="93"/>
      <c r="O11" s="94"/>
      <c r="P11" s="94"/>
      <c r="Q11" s="94"/>
      <c r="R11" s="94"/>
      <c r="S11" s="94"/>
      <c r="T11" s="94"/>
      <c r="U11" s="93">
        <v>0</v>
      </c>
    </row>
    <row r="12" spans="1:23" s="8" customFormat="1" ht="124.5" customHeight="1">
      <c r="A12" s="88" t="s">
        <v>283</v>
      </c>
      <c r="B12" s="88" t="s">
        <v>126</v>
      </c>
      <c r="C12" s="88" t="s">
        <v>127</v>
      </c>
      <c r="D12" s="88" t="s">
        <v>121</v>
      </c>
      <c r="E12" s="90">
        <v>2010</v>
      </c>
      <c r="F12" s="90">
        <v>2020</v>
      </c>
      <c r="G12" s="93">
        <v>2412916</v>
      </c>
      <c r="H12" s="93">
        <v>305185</v>
      </c>
      <c r="I12" s="93">
        <v>305185</v>
      </c>
      <c r="J12" s="93">
        <v>284733</v>
      </c>
      <c r="K12" s="93">
        <v>231732</v>
      </c>
      <c r="L12" s="93">
        <v>231732</v>
      </c>
      <c r="M12" s="93">
        <v>231732</v>
      </c>
      <c r="N12" s="93">
        <v>231732</v>
      </c>
      <c r="O12" s="93">
        <v>231732</v>
      </c>
      <c r="P12" s="93"/>
      <c r="Q12" s="93"/>
      <c r="R12" s="93"/>
      <c r="S12" s="93"/>
      <c r="T12" s="93"/>
      <c r="U12" s="93">
        <v>589918</v>
      </c>
    </row>
    <row r="13" spans="1:23" s="8" customFormat="1" ht="113.25" customHeight="1">
      <c r="A13" s="88" t="s">
        <v>284</v>
      </c>
      <c r="B13" s="88" t="s">
        <v>129</v>
      </c>
      <c r="C13" s="88" t="s">
        <v>130</v>
      </c>
      <c r="D13" s="88" t="s">
        <v>121</v>
      </c>
      <c r="E13" s="90">
        <v>2011</v>
      </c>
      <c r="F13" s="90">
        <v>2014</v>
      </c>
      <c r="G13" s="93">
        <v>327394</v>
      </c>
      <c r="H13" s="93">
        <v>126000</v>
      </c>
      <c r="I13" s="93">
        <v>164000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164000</v>
      </c>
      <c r="W13" s="95"/>
    </row>
    <row r="14" spans="1:23" s="8" customFormat="1" ht="65.25" customHeight="1">
      <c r="A14" s="88" t="s">
        <v>285</v>
      </c>
      <c r="B14" s="88" t="s">
        <v>132</v>
      </c>
      <c r="C14" s="88" t="s">
        <v>133</v>
      </c>
      <c r="D14" s="88" t="s">
        <v>121</v>
      </c>
      <c r="E14" s="90">
        <v>2010</v>
      </c>
      <c r="F14" s="90">
        <v>2020</v>
      </c>
      <c r="G14" s="93">
        <v>10749533</v>
      </c>
      <c r="H14" s="93">
        <v>0</v>
      </c>
      <c r="I14" s="93">
        <v>0</v>
      </c>
      <c r="J14" s="93">
        <v>3442930</v>
      </c>
      <c r="K14" s="93">
        <v>2312631</v>
      </c>
      <c r="L14" s="93">
        <v>1623847</v>
      </c>
      <c r="M14" s="93">
        <v>1368759</v>
      </c>
      <c r="N14" s="93">
        <v>1114591</v>
      </c>
      <c r="O14" s="93">
        <v>886775</v>
      </c>
      <c r="P14" s="93"/>
      <c r="Q14" s="93"/>
      <c r="R14" s="93"/>
      <c r="S14" s="93"/>
      <c r="T14" s="93"/>
      <c r="U14" s="93">
        <v>3442930</v>
      </c>
    </row>
    <row r="15" spans="1:23" s="8" customFormat="1" ht="66" customHeight="1">
      <c r="A15" s="88" t="s">
        <v>286</v>
      </c>
      <c r="B15" s="96" t="s">
        <v>135</v>
      </c>
      <c r="C15" s="97" t="s">
        <v>136</v>
      </c>
      <c r="D15" s="88" t="s">
        <v>121</v>
      </c>
      <c r="E15" s="90">
        <v>2009</v>
      </c>
      <c r="F15" s="90">
        <v>2019</v>
      </c>
      <c r="G15" s="93">
        <v>335600</v>
      </c>
      <c r="H15" s="93">
        <v>0</v>
      </c>
      <c r="I15" s="93">
        <v>22600</v>
      </c>
      <c r="J15" s="93">
        <v>32600</v>
      </c>
      <c r="K15" s="93">
        <v>32600</v>
      </c>
      <c r="L15" s="93">
        <v>82600</v>
      </c>
      <c r="M15" s="93">
        <v>82600</v>
      </c>
      <c r="N15" s="93">
        <v>82600</v>
      </c>
      <c r="O15" s="93"/>
      <c r="P15" s="93"/>
      <c r="Q15" s="93"/>
      <c r="R15" s="93"/>
      <c r="S15" s="93"/>
      <c r="T15" s="93"/>
      <c r="U15" s="93">
        <v>55200</v>
      </c>
      <c r="W15" s="8" t="s">
        <v>137</v>
      </c>
    </row>
    <row r="16" spans="1:23" s="8" customFormat="1" ht="69.75" customHeight="1">
      <c r="A16" s="88" t="s">
        <v>287</v>
      </c>
      <c r="B16" s="88" t="s">
        <v>139</v>
      </c>
      <c r="C16" s="98" t="s">
        <v>140</v>
      </c>
      <c r="D16" s="88" t="s">
        <v>121</v>
      </c>
      <c r="E16" s="90">
        <v>2009</v>
      </c>
      <c r="F16" s="90">
        <v>2019</v>
      </c>
      <c r="G16" s="93">
        <v>452870</v>
      </c>
      <c r="H16" s="93">
        <v>0</v>
      </c>
      <c r="I16" s="93">
        <v>41170</v>
      </c>
      <c r="J16" s="93">
        <v>82340</v>
      </c>
      <c r="K16" s="93">
        <v>82340</v>
      </c>
      <c r="L16" s="93">
        <v>82340</v>
      </c>
      <c r="M16" s="93">
        <v>82340</v>
      </c>
      <c r="N16" s="93">
        <v>82340</v>
      </c>
      <c r="O16" s="93"/>
      <c r="P16" s="93"/>
      <c r="Q16" s="93"/>
      <c r="R16" s="93"/>
      <c r="S16" s="93"/>
      <c r="T16" s="93"/>
      <c r="U16" s="93">
        <v>123510</v>
      </c>
    </row>
    <row r="17" spans="1:21" s="8" customFormat="1" ht="60">
      <c r="A17" s="88" t="s">
        <v>288</v>
      </c>
      <c r="B17" s="88" t="s">
        <v>142</v>
      </c>
      <c r="C17" s="88" t="s">
        <v>143</v>
      </c>
      <c r="D17" s="88" t="s">
        <v>121</v>
      </c>
      <c r="E17" s="90">
        <v>2010</v>
      </c>
      <c r="F17" s="90">
        <v>2015</v>
      </c>
      <c r="G17" s="93">
        <v>120166940</v>
      </c>
      <c r="H17" s="93">
        <v>22875000</v>
      </c>
      <c r="I17" s="93">
        <v>15481160</v>
      </c>
      <c r="J17" s="93">
        <v>10400594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3">
        <v>25881754</v>
      </c>
    </row>
    <row r="18" spans="1:21" s="8" customFormat="1" ht="138.75" customHeight="1">
      <c r="A18" s="88" t="s">
        <v>289</v>
      </c>
      <c r="B18" s="88" t="s">
        <v>145</v>
      </c>
      <c r="C18" s="99" t="s">
        <v>146</v>
      </c>
      <c r="D18" s="88" t="s">
        <v>147</v>
      </c>
      <c r="E18" s="90">
        <v>2009</v>
      </c>
      <c r="F18" s="90">
        <v>2015</v>
      </c>
      <c r="G18" s="93">
        <v>6065697</v>
      </c>
      <c r="H18" s="93">
        <v>992623</v>
      </c>
      <c r="I18" s="93">
        <v>1021762</v>
      </c>
      <c r="J18" s="93">
        <v>542869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1564631</v>
      </c>
    </row>
    <row r="19" spans="1:21" s="8" customFormat="1" ht="96.75" customHeight="1">
      <c r="A19" s="88" t="s">
        <v>290</v>
      </c>
      <c r="B19" s="88" t="s">
        <v>149</v>
      </c>
      <c r="C19" s="88" t="s">
        <v>150</v>
      </c>
      <c r="D19" s="88" t="s">
        <v>121</v>
      </c>
      <c r="E19" s="90">
        <v>2012</v>
      </c>
      <c r="F19" s="90">
        <v>2014</v>
      </c>
      <c r="G19" s="93">
        <v>508443</v>
      </c>
      <c r="H19" s="93">
        <v>164981</v>
      </c>
      <c r="I19" s="93">
        <v>183981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183981</v>
      </c>
    </row>
    <row r="20" spans="1:21" s="8" customFormat="1" ht="63.75" customHeight="1">
      <c r="A20" s="88" t="s">
        <v>291</v>
      </c>
      <c r="B20" s="88" t="s">
        <v>152</v>
      </c>
      <c r="C20" s="88" t="s">
        <v>153</v>
      </c>
      <c r="D20" s="88" t="s">
        <v>121</v>
      </c>
      <c r="E20" s="90">
        <v>2012</v>
      </c>
      <c r="F20" s="90">
        <v>2014</v>
      </c>
      <c r="G20" s="93">
        <v>512035</v>
      </c>
      <c r="H20" s="93">
        <v>210093</v>
      </c>
      <c r="I20" s="93">
        <v>133242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133242</v>
      </c>
    </row>
    <row r="21" spans="1:21" s="8" customFormat="1" ht="187.5" customHeight="1">
      <c r="A21" s="88" t="s">
        <v>292</v>
      </c>
      <c r="B21" s="96" t="s">
        <v>155</v>
      </c>
      <c r="C21" s="97" t="s">
        <v>156</v>
      </c>
      <c r="D21" s="88" t="s">
        <v>157</v>
      </c>
      <c r="E21" s="90">
        <v>2011</v>
      </c>
      <c r="F21" s="90">
        <v>2014</v>
      </c>
      <c r="G21" s="93">
        <v>8966426</v>
      </c>
      <c r="H21" s="93">
        <v>3417165</v>
      </c>
      <c r="I21" s="93">
        <v>3095226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91">
        <v>0</v>
      </c>
    </row>
    <row r="22" spans="1:21" s="8" customFormat="1" ht="105">
      <c r="A22" s="88" t="s">
        <v>293</v>
      </c>
      <c r="B22" s="96" t="s">
        <v>159</v>
      </c>
      <c r="C22" s="97" t="s">
        <v>160</v>
      </c>
      <c r="D22" s="88" t="s">
        <v>161</v>
      </c>
      <c r="E22" s="90">
        <v>2012</v>
      </c>
      <c r="F22" s="90">
        <v>2014</v>
      </c>
      <c r="G22" s="93">
        <v>69342239</v>
      </c>
      <c r="H22" s="93">
        <v>22934772</v>
      </c>
      <c r="I22" s="93">
        <v>38282384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91">
        <v>7047752</v>
      </c>
    </row>
    <row r="23" spans="1:21" s="8" customFormat="1" ht="105">
      <c r="A23" s="88" t="s">
        <v>294</v>
      </c>
      <c r="B23" s="96" t="s">
        <v>162</v>
      </c>
      <c r="C23" s="97" t="s">
        <v>163</v>
      </c>
      <c r="D23" s="88" t="s">
        <v>164</v>
      </c>
      <c r="E23" s="90">
        <v>2012</v>
      </c>
      <c r="F23" s="90">
        <v>2015</v>
      </c>
      <c r="G23" s="93">
        <v>4147140</v>
      </c>
      <c r="H23" s="93">
        <v>2281812</v>
      </c>
      <c r="I23" s="93">
        <v>1115601</v>
      </c>
      <c r="J23" s="93">
        <v>352293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v>1467894</v>
      </c>
    </row>
    <row r="24" spans="1:21" s="8" customFormat="1" ht="300">
      <c r="A24" s="88" t="s">
        <v>295</v>
      </c>
      <c r="B24" s="88" t="s">
        <v>165</v>
      </c>
      <c r="C24" s="88" t="s">
        <v>166</v>
      </c>
      <c r="D24" s="88" t="s">
        <v>157</v>
      </c>
      <c r="E24" s="90">
        <v>2012</v>
      </c>
      <c r="F24" s="90">
        <v>2015</v>
      </c>
      <c r="G24" s="93">
        <v>5057442</v>
      </c>
      <c r="H24" s="93">
        <v>3633445</v>
      </c>
      <c r="I24" s="93">
        <v>1294437</v>
      </c>
      <c r="J24" s="93">
        <v>129560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1423997</v>
      </c>
    </row>
    <row r="25" spans="1:21" s="8" customFormat="1" ht="36" customHeight="1">
      <c r="A25" s="88" t="s">
        <v>296</v>
      </c>
      <c r="B25" s="96" t="s">
        <v>167</v>
      </c>
      <c r="C25" s="97" t="s">
        <v>168</v>
      </c>
      <c r="D25" s="88" t="s">
        <v>161</v>
      </c>
      <c r="E25" s="90">
        <v>2011</v>
      </c>
      <c r="F25" s="90">
        <v>2015</v>
      </c>
      <c r="G25" s="93">
        <v>72456825</v>
      </c>
      <c r="H25" s="93">
        <v>17803200</v>
      </c>
      <c r="I25" s="93">
        <v>15506200</v>
      </c>
      <c r="J25" s="93">
        <v>11508000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3">
        <v>0</v>
      </c>
    </row>
    <row r="26" spans="1:21" s="150" customFormat="1" ht="20.100000000000001" customHeight="1">
      <c r="A26" s="149" t="s">
        <v>83</v>
      </c>
      <c r="B26" s="241" t="s">
        <v>116</v>
      </c>
      <c r="C26" s="242"/>
      <c r="D26" s="242"/>
      <c r="E26" s="242"/>
      <c r="F26" s="252"/>
      <c r="G26" s="101">
        <v>1440188993</v>
      </c>
      <c r="H26" s="101">
        <v>504584515</v>
      </c>
      <c r="I26" s="101">
        <v>655876142</v>
      </c>
      <c r="J26" s="101">
        <v>189766487</v>
      </c>
      <c r="K26" s="101">
        <v>0</v>
      </c>
      <c r="L26" s="101">
        <v>0</v>
      </c>
      <c r="M26" s="101">
        <v>0</v>
      </c>
      <c r="N26" s="101">
        <v>2826599</v>
      </c>
      <c r="O26" s="101">
        <v>2826599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637640502</v>
      </c>
    </row>
    <row r="27" spans="1:21" s="8" customFormat="1" ht="98.25" customHeight="1">
      <c r="A27" s="102" t="s">
        <v>169</v>
      </c>
      <c r="B27" s="96" t="s">
        <v>170</v>
      </c>
      <c r="C27" s="96" t="s">
        <v>171</v>
      </c>
      <c r="D27" s="96" t="s">
        <v>172</v>
      </c>
      <c r="E27" s="90">
        <v>2013</v>
      </c>
      <c r="F27" s="90">
        <v>2014</v>
      </c>
      <c r="G27" s="91">
        <v>1600158</v>
      </c>
      <c r="H27" s="91">
        <v>800000</v>
      </c>
      <c r="I27" s="91">
        <v>799999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799999</v>
      </c>
    </row>
    <row r="28" spans="1:21" s="8" customFormat="1" ht="155.25" customHeight="1">
      <c r="A28" s="102" t="s">
        <v>173</v>
      </c>
      <c r="B28" s="88" t="s">
        <v>174</v>
      </c>
      <c r="C28" s="88" t="s">
        <v>175</v>
      </c>
      <c r="D28" s="88" t="s">
        <v>176</v>
      </c>
      <c r="E28" s="90">
        <v>2011</v>
      </c>
      <c r="F28" s="90">
        <v>2015</v>
      </c>
      <c r="G28" s="93">
        <v>17690439</v>
      </c>
      <c r="H28" s="93">
        <v>7352300</v>
      </c>
      <c r="I28" s="93">
        <v>5000000</v>
      </c>
      <c r="J28" s="93">
        <v>5000000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>
        <v>10000000</v>
      </c>
    </row>
    <row r="29" spans="1:21" s="8" customFormat="1" ht="240">
      <c r="A29" s="102" t="s">
        <v>177</v>
      </c>
      <c r="B29" s="88" t="s">
        <v>178</v>
      </c>
      <c r="C29" s="88" t="s">
        <v>179</v>
      </c>
      <c r="D29" s="88" t="s">
        <v>176</v>
      </c>
      <c r="E29" s="90">
        <v>2006</v>
      </c>
      <c r="F29" s="90">
        <v>2015</v>
      </c>
      <c r="G29" s="93">
        <v>19957574</v>
      </c>
      <c r="H29" s="93">
        <v>5001500</v>
      </c>
      <c r="I29" s="93">
        <v>5000000</v>
      </c>
      <c r="J29" s="93">
        <v>9740000</v>
      </c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14740000</v>
      </c>
    </row>
    <row r="30" spans="1:21" s="8" customFormat="1" ht="171.75" customHeight="1">
      <c r="A30" s="102" t="s">
        <v>180</v>
      </c>
      <c r="B30" s="88" t="s">
        <v>181</v>
      </c>
      <c r="C30" s="88" t="s">
        <v>182</v>
      </c>
      <c r="D30" s="88" t="s">
        <v>176</v>
      </c>
      <c r="E30" s="90">
        <v>2011</v>
      </c>
      <c r="F30" s="90">
        <v>2015</v>
      </c>
      <c r="G30" s="93">
        <v>3997340</v>
      </c>
      <c r="H30" s="93">
        <v>2151168</v>
      </c>
      <c r="I30" s="93">
        <v>880000</v>
      </c>
      <c r="J30" s="93">
        <v>830000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1710000</v>
      </c>
    </row>
    <row r="31" spans="1:21" s="8" customFormat="1" ht="174.75" customHeight="1">
      <c r="A31" s="102" t="s">
        <v>183</v>
      </c>
      <c r="B31" s="88" t="s">
        <v>184</v>
      </c>
      <c r="C31" s="88" t="s">
        <v>185</v>
      </c>
      <c r="D31" s="88" t="s">
        <v>176</v>
      </c>
      <c r="E31" s="90">
        <v>2011</v>
      </c>
      <c r="F31" s="90">
        <v>2015</v>
      </c>
      <c r="G31" s="93">
        <v>25821231</v>
      </c>
      <c r="H31" s="93">
        <v>6555350</v>
      </c>
      <c r="I31" s="93">
        <v>9355000</v>
      </c>
      <c r="J31" s="93">
        <v>9355000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18710000</v>
      </c>
    </row>
    <row r="32" spans="1:21" s="8" customFormat="1" ht="75">
      <c r="A32" s="102" t="s">
        <v>186</v>
      </c>
      <c r="B32" s="96" t="s">
        <v>187</v>
      </c>
      <c r="C32" s="96" t="s">
        <v>188</v>
      </c>
      <c r="D32" s="96" t="s">
        <v>172</v>
      </c>
      <c r="E32" s="90">
        <v>2008</v>
      </c>
      <c r="F32" s="90">
        <v>2014</v>
      </c>
      <c r="G32" s="103">
        <v>36013711</v>
      </c>
      <c r="H32" s="103">
        <v>11633000</v>
      </c>
      <c r="I32" s="103">
        <v>8519357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>
        <v>5078857</v>
      </c>
    </row>
    <row r="33" spans="1:21" s="8" customFormat="1" ht="105">
      <c r="A33" s="102" t="s">
        <v>189</v>
      </c>
      <c r="B33" s="88" t="s">
        <v>190</v>
      </c>
      <c r="C33" s="88" t="s">
        <v>191</v>
      </c>
      <c r="D33" s="88" t="s">
        <v>192</v>
      </c>
      <c r="E33" s="90">
        <v>2010</v>
      </c>
      <c r="F33" s="90">
        <v>2014</v>
      </c>
      <c r="G33" s="93">
        <v>6251859</v>
      </c>
      <c r="H33" s="93">
        <v>3295754</v>
      </c>
      <c r="I33" s="93">
        <v>112240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112240</v>
      </c>
    </row>
    <row r="34" spans="1:21" s="8" customFormat="1" ht="135">
      <c r="A34" s="102" t="s">
        <v>193</v>
      </c>
      <c r="B34" s="88" t="s">
        <v>194</v>
      </c>
      <c r="C34" s="88" t="s">
        <v>195</v>
      </c>
      <c r="D34" s="88" t="s">
        <v>176</v>
      </c>
      <c r="E34" s="90">
        <v>2009</v>
      </c>
      <c r="F34" s="90">
        <v>2014</v>
      </c>
      <c r="G34" s="93">
        <v>26543778</v>
      </c>
      <c r="H34" s="93">
        <v>8005593</v>
      </c>
      <c r="I34" s="93">
        <v>18146650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>
        <v>17856428</v>
      </c>
    </row>
    <row r="35" spans="1:21" s="8" customFormat="1" ht="229.5" customHeight="1">
      <c r="A35" s="102" t="s">
        <v>196</v>
      </c>
      <c r="B35" s="88" t="s">
        <v>119</v>
      </c>
      <c r="C35" s="89" t="s">
        <v>120</v>
      </c>
      <c r="D35" s="88" t="s">
        <v>121</v>
      </c>
      <c r="E35" s="90">
        <v>2010</v>
      </c>
      <c r="F35" s="90">
        <v>2015</v>
      </c>
      <c r="G35" s="91">
        <v>325400</v>
      </c>
      <c r="H35" s="91">
        <v>19000</v>
      </c>
      <c r="I35" s="91">
        <v>15000</v>
      </c>
      <c r="J35" s="91">
        <v>15000</v>
      </c>
      <c r="K35" s="91"/>
      <c r="L35" s="91"/>
      <c r="M35" s="91"/>
      <c r="N35" s="91"/>
      <c r="O35" s="92"/>
      <c r="P35" s="92"/>
      <c r="Q35" s="92"/>
      <c r="R35" s="92"/>
      <c r="S35" s="92"/>
      <c r="T35" s="92"/>
      <c r="U35" s="91">
        <v>0</v>
      </c>
    </row>
    <row r="36" spans="1:21" s="8" customFormat="1" ht="245.25" customHeight="1">
      <c r="A36" s="102" t="s">
        <v>197</v>
      </c>
      <c r="B36" s="88" t="s">
        <v>123</v>
      </c>
      <c r="C36" s="89" t="s">
        <v>124</v>
      </c>
      <c r="D36" s="88" t="s">
        <v>121</v>
      </c>
      <c r="E36" s="90">
        <v>2009</v>
      </c>
      <c r="F36" s="90">
        <v>2015</v>
      </c>
      <c r="G36" s="93">
        <v>65300</v>
      </c>
      <c r="H36" s="93">
        <v>12000</v>
      </c>
      <c r="I36" s="93">
        <v>15000</v>
      </c>
      <c r="J36" s="93">
        <v>10000</v>
      </c>
      <c r="K36" s="93"/>
      <c r="L36" s="93"/>
      <c r="M36" s="93"/>
      <c r="N36" s="93"/>
      <c r="O36" s="94"/>
      <c r="P36" s="94"/>
      <c r="Q36" s="94"/>
      <c r="R36" s="94"/>
      <c r="S36" s="94"/>
      <c r="T36" s="94"/>
      <c r="U36" s="93">
        <v>0</v>
      </c>
    </row>
    <row r="37" spans="1:21" s="8" customFormat="1" ht="114" customHeight="1">
      <c r="A37" s="102" t="s">
        <v>198</v>
      </c>
      <c r="B37" s="88" t="s">
        <v>129</v>
      </c>
      <c r="C37" s="88" t="s">
        <v>130</v>
      </c>
      <c r="D37" s="88" t="s">
        <v>121</v>
      </c>
      <c r="E37" s="90">
        <v>2011</v>
      </c>
      <c r="F37" s="90">
        <v>2014</v>
      </c>
      <c r="G37" s="93">
        <v>82563999</v>
      </c>
      <c r="H37" s="93">
        <v>0</v>
      </c>
      <c r="I37" s="93">
        <v>82563999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82563999</v>
      </c>
    </row>
    <row r="38" spans="1:21" s="8" customFormat="1" ht="135">
      <c r="A38" s="102" t="s">
        <v>199</v>
      </c>
      <c r="B38" s="88" t="s">
        <v>200</v>
      </c>
      <c r="C38" s="88" t="s">
        <v>130</v>
      </c>
      <c r="D38" s="88" t="s">
        <v>121</v>
      </c>
      <c r="E38" s="90">
        <v>2011</v>
      </c>
      <c r="F38" s="90">
        <v>2015</v>
      </c>
      <c r="G38" s="93">
        <v>18380000</v>
      </c>
      <c r="H38" s="93">
        <v>205000</v>
      </c>
      <c r="I38" s="93">
        <v>95000</v>
      </c>
      <c r="J38" s="93">
        <v>18080000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18175000</v>
      </c>
    </row>
    <row r="39" spans="1:21" s="8" customFormat="1" ht="66.75" customHeight="1">
      <c r="A39" s="102" t="s">
        <v>201</v>
      </c>
      <c r="B39" s="88" t="s">
        <v>202</v>
      </c>
      <c r="C39" s="88" t="s">
        <v>203</v>
      </c>
      <c r="D39" s="88" t="s">
        <v>204</v>
      </c>
      <c r="E39" s="90">
        <v>2011</v>
      </c>
      <c r="F39" s="90">
        <v>2014</v>
      </c>
      <c r="G39" s="93">
        <v>84644842</v>
      </c>
      <c r="H39" s="93">
        <v>21388502</v>
      </c>
      <c r="I39" s="93">
        <v>50634966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207076</v>
      </c>
    </row>
    <row r="40" spans="1:21" s="8" customFormat="1" ht="60">
      <c r="A40" s="102" t="s">
        <v>205</v>
      </c>
      <c r="B40" s="88" t="s">
        <v>206</v>
      </c>
      <c r="C40" s="98" t="s">
        <v>207</v>
      </c>
      <c r="D40" s="88" t="s">
        <v>204</v>
      </c>
      <c r="E40" s="90">
        <v>2011</v>
      </c>
      <c r="F40" s="90">
        <v>2014</v>
      </c>
      <c r="G40" s="93">
        <v>53370998</v>
      </c>
      <c r="H40" s="93">
        <v>15600000</v>
      </c>
      <c r="I40" s="93">
        <v>37770998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37770998</v>
      </c>
    </row>
    <row r="41" spans="1:21" ht="117" customHeight="1">
      <c r="A41" s="102" t="s">
        <v>208</v>
      </c>
      <c r="B41" s="104" t="s">
        <v>209</v>
      </c>
      <c r="C41" s="105" t="s">
        <v>207</v>
      </c>
      <c r="D41" s="104" t="s">
        <v>204</v>
      </c>
      <c r="E41" s="106">
        <v>2012</v>
      </c>
      <c r="F41" s="106">
        <v>2015</v>
      </c>
      <c r="G41" s="107">
        <v>41859205</v>
      </c>
      <c r="H41" s="107">
        <v>575914</v>
      </c>
      <c r="I41" s="107">
        <v>26787809</v>
      </c>
      <c r="J41" s="107">
        <v>14195482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>
        <v>7692480</v>
      </c>
    </row>
    <row r="42" spans="1:21" s="8" customFormat="1" ht="80.25" customHeight="1">
      <c r="A42" s="102" t="s">
        <v>210</v>
      </c>
      <c r="B42" s="88" t="s">
        <v>211</v>
      </c>
      <c r="C42" s="98" t="s">
        <v>212</v>
      </c>
      <c r="D42" s="88" t="s">
        <v>204</v>
      </c>
      <c r="E42" s="90">
        <v>2009</v>
      </c>
      <c r="F42" s="90">
        <v>2014</v>
      </c>
      <c r="G42" s="93">
        <v>245166485</v>
      </c>
      <c r="H42" s="93">
        <v>146961447</v>
      </c>
      <c r="I42" s="93">
        <v>74799602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0</v>
      </c>
    </row>
    <row r="43" spans="1:21" s="8" customFormat="1" ht="142.5" customHeight="1">
      <c r="A43" s="102" t="s">
        <v>213</v>
      </c>
      <c r="B43" s="88" t="s">
        <v>214</v>
      </c>
      <c r="C43" s="98" t="s">
        <v>212</v>
      </c>
      <c r="D43" s="88" t="s">
        <v>204</v>
      </c>
      <c r="E43" s="90">
        <v>2012</v>
      </c>
      <c r="F43" s="90">
        <v>2014</v>
      </c>
      <c r="G43" s="93">
        <v>139185988</v>
      </c>
      <c r="H43" s="93">
        <v>69139165</v>
      </c>
      <c r="I43" s="93">
        <v>55034882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>
        <v>19291387</v>
      </c>
    </row>
    <row r="44" spans="1:21" s="8" customFormat="1" ht="66" customHeight="1">
      <c r="A44" s="102" t="s">
        <v>215</v>
      </c>
      <c r="B44" s="88" t="s">
        <v>216</v>
      </c>
      <c r="C44" s="98" t="s">
        <v>217</v>
      </c>
      <c r="D44" s="88" t="s">
        <v>204</v>
      </c>
      <c r="E44" s="90">
        <v>2012</v>
      </c>
      <c r="F44" s="90">
        <v>2015</v>
      </c>
      <c r="G44" s="93">
        <v>65919923</v>
      </c>
      <c r="H44" s="93">
        <v>28282789</v>
      </c>
      <c r="I44" s="93">
        <v>25929251</v>
      </c>
      <c r="J44" s="93">
        <v>11607883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>
        <v>37537134</v>
      </c>
    </row>
    <row r="45" spans="1:21" s="8" customFormat="1" ht="65.25" customHeight="1">
      <c r="A45" s="102" t="s">
        <v>218</v>
      </c>
      <c r="B45" s="88" t="s">
        <v>132</v>
      </c>
      <c r="C45" s="88" t="s">
        <v>133</v>
      </c>
      <c r="D45" s="88" t="s">
        <v>121</v>
      </c>
      <c r="E45" s="90">
        <v>2010</v>
      </c>
      <c r="F45" s="90">
        <v>2020</v>
      </c>
      <c r="G45" s="93">
        <v>300380374</v>
      </c>
      <c r="H45" s="93">
        <v>69257150</v>
      </c>
      <c r="I45" s="93">
        <v>152701928</v>
      </c>
      <c r="J45" s="93">
        <v>72212904</v>
      </c>
      <c r="K45" s="93">
        <v>0</v>
      </c>
      <c r="L45" s="93">
        <v>0</v>
      </c>
      <c r="M45" s="93">
        <v>0</v>
      </c>
      <c r="N45" s="93">
        <v>2826599</v>
      </c>
      <c r="O45" s="93">
        <v>2826599</v>
      </c>
      <c r="P45" s="93"/>
      <c r="Q45" s="93"/>
      <c r="R45" s="93"/>
      <c r="S45" s="93"/>
      <c r="T45" s="93"/>
      <c r="U45" s="93">
        <v>217903374</v>
      </c>
    </row>
    <row r="46" spans="1:21" s="8" customFormat="1" ht="63" customHeight="1">
      <c r="A46" s="102" t="s">
        <v>219</v>
      </c>
      <c r="B46" s="96" t="s">
        <v>135</v>
      </c>
      <c r="C46" s="97" t="s">
        <v>136</v>
      </c>
      <c r="D46" s="88" t="s">
        <v>121</v>
      </c>
      <c r="E46" s="90">
        <v>2009</v>
      </c>
      <c r="F46" s="90">
        <v>2019</v>
      </c>
      <c r="G46" s="93">
        <v>86764966</v>
      </c>
      <c r="H46" s="93">
        <v>59137458</v>
      </c>
      <c r="I46" s="93">
        <v>27349058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>
        <v>27349058</v>
      </c>
    </row>
    <row r="47" spans="1:21" s="8" customFormat="1" ht="66" customHeight="1">
      <c r="A47" s="102" t="s">
        <v>220</v>
      </c>
      <c r="B47" s="88" t="s">
        <v>139</v>
      </c>
      <c r="C47" s="98" t="s">
        <v>140</v>
      </c>
      <c r="D47" s="88" t="s">
        <v>121</v>
      </c>
      <c r="E47" s="90">
        <v>2009</v>
      </c>
      <c r="F47" s="90">
        <v>2019</v>
      </c>
      <c r="G47" s="93">
        <v>57770054</v>
      </c>
      <c r="H47" s="93">
        <v>19123679</v>
      </c>
      <c r="I47" s="93">
        <v>38418384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38418384</v>
      </c>
    </row>
    <row r="48" spans="1:21" s="8" customFormat="1" ht="60">
      <c r="A48" s="102" t="s">
        <v>221</v>
      </c>
      <c r="B48" s="88" t="s">
        <v>142</v>
      </c>
      <c r="C48" s="88" t="s">
        <v>143</v>
      </c>
      <c r="D48" s="88" t="s">
        <v>121</v>
      </c>
      <c r="E48" s="90">
        <v>2010</v>
      </c>
      <c r="F48" s="90">
        <v>2015</v>
      </c>
      <c r="G48" s="93">
        <v>9098990</v>
      </c>
      <c r="H48" s="93">
        <v>125000</v>
      </c>
      <c r="I48" s="93">
        <v>521001</v>
      </c>
      <c r="J48" s="93">
        <v>539497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3">
        <v>1060498</v>
      </c>
    </row>
    <row r="49" spans="1:23" s="8" customFormat="1" ht="145.5" customHeight="1">
      <c r="A49" s="102" t="s">
        <v>222</v>
      </c>
      <c r="B49" s="88" t="s">
        <v>145</v>
      </c>
      <c r="C49" s="99" t="s">
        <v>146</v>
      </c>
      <c r="D49" s="88" t="s">
        <v>147</v>
      </c>
      <c r="E49" s="90">
        <v>2009</v>
      </c>
      <c r="F49" s="90">
        <v>2015</v>
      </c>
      <c r="G49" s="93">
        <v>67073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>
        <v>0</v>
      </c>
    </row>
    <row r="50" spans="1:23" s="8" customFormat="1" ht="87.75" customHeight="1">
      <c r="A50" s="102" t="s">
        <v>223</v>
      </c>
      <c r="B50" s="88" t="s">
        <v>224</v>
      </c>
      <c r="C50" s="88" t="s">
        <v>225</v>
      </c>
      <c r="D50" s="88" t="s">
        <v>121</v>
      </c>
      <c r="E50" s="90">
        <v>2011</v>
      </c>
      <c r="F50" s="90">
        <v>2015</v>
      </c>
      <c r="G50" s="93">
        <v>102080242</v>
      </c>
      <c r="H50" s="93">
        <v>19261386</v>
      </c>
      <c r="I50" s="93">
        <v>32402517</v>
      </c>
      <c r="J50" s="93">
        <v>47677410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>
        <v>77136778</v>
      </c>
    </row>
    <row r="51" spans="1:23" s="8" customFormat="1" ht="190.5" customHeight="1">
      <c r="A51" s="102" t="s">
        <v>226</v>
      </c>
      <c r="B51" s="96" t="s">
        <v>155</v>
      </c>
      <c r="C51" s="97" t="s">
        <v>156</v>
      </c>
      <c r="D51" s="88" t="s">
        <v>157</v>
      </c>
      <c r="E51" s="90">
        <v>2011</v>
      </c>
      <c r="F51" s="90">
        <v>2014</v>
      </c>
      <c r="G51" s="93">
        <v>383574</v>
      </c>
      <c r="H51" s="93"/>
      <c r="I51" s="93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91">
        <v>0</v>
      </c>
    </row>
    <row r="52" spans="1:23" s="8" customFormat="1" ht="105">
      <c r="A52" s="102" t="s">
        <v>227</v>
      </c>
      <c r="B52" s="96" t="s">
        <v>159</v>
      </c>
      <c r="C52" s="97" t="s">
        <v>160</v>
      </c>
      <c r="D52" s="88" t="s">
        <v>161</v>
      </c>
      <c r="E52" s="90">
        <v>2012</v>
      </c>
      <c r="F52" s="90">
        <v>2014</v>
      </c>
      <c r="G52" s="93">
        <v>2051289</v>
      </c>
      <c r="H52" s="93">
        <v>2004747</v>
      </c>
      <c r="I52" s="93">
        <v>23501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93">
        <v>23501</v>
      </c>
    </row>
    <row r="53" spans="1:23" s="8" customFormat="1" ht="105">
      <c r="A53" s="102" t="s">
        <v>228</v>
      </c>
      <c r="B53" s="96" t="s">
        <v>162</v>
      </c>
      <c r="C53" s="97" t="s">
        <v>163</v>
      </c>
      <c r="D53" s="88" t="s">
        <v>164</v>
      </c>
      <c r="E53" s="90">
        <v>2012</v>
      </c>
      <c r="F53" s="90">
        <v>2015</v>
      </c>
      <c r="G53" s="93">
        <v>12234201</v>
      </c>
      <c r="H53" s="93">
        <v>8696613</v>
      </c>
      <c r="I53" s="93">
        <v>3000000</v>
      </c>
      <c r="J53" s="93">
        <v>503311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>
        <v>3503311</v>
      </c>
    </row>
    <row r="54" spans="1:23" ht="15">
      <c r="A54" s="109"/>
      <c r="B54" s="110"/>
      <c r="C54" s="110"/>
      <c r="D54" s="111"/>
      <c r="E54" s="112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1:23" s="84" customFormat="1" ht="30.75" customHeight="1">
      <c r="A55" s="114" t="s">
        <v>84</v>
      </c>
      <c r="B55" s="237" t="s">
        <v>229</v>
      </c>
      <c r="C55" s="238"/>
      <c r="D55" s="238"/>
      <c r="E55" s="238"/>
      <c r="F55" s="238"/>
      <c r="G55" s="115">
        <v>0</v>
      </c>
      <c r="H55" s="115">
        <v>0</v>
      </c>
      <c r="I55" s="115">
        <v>0</v>
      </c>
      <c r="J55" s="115">
        <v>0</v>
      </c>
      <c r="K55" s="115">
        <v>0</v>
      </c>
      <c r="L55" s="115">
        <v>0</v>
      </c>
      <c r="M55" s="115">
        <v>0</v>
      </c>
      <c r="N55" s="115">
        <v>0</v>
      </c>
      <c r="O55" s="115">
        <v>0</v>
      </c>
      <c r="P55" s="115">
        <v>0</v>
      </c>
      <c r="Q55" s="115">
        <v>0</v>
      </c>
      <c r="R55" s="115">
        <v>0</v>
      </c>
      <c r="S55" s="115">
        <v>0</v>
      </c>
      <c r="T55" s="115">
        <v>0</v>
      </c>
      <c r="U55" s="115">
        <v>0</v>
      </c>
    </row>
    <row r="56" spans="1:23" s="118" customFormat="1" ht="20.100000000000001" customHeight="1">
      <c r="A56" s="116" t="s">
        <v>85</v>
      </c>
      <c r="B56" s="253" t="s">
        <v>114</v>
      </c>
      <c r="C56" s="254"/>
      <c r="D56" s="254"/>
      <c r="E56" s="254"/>
      <c r="F56" s="254"/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/>
    </row>
    <row r="57" spans="1:23" s="121" customFormat="1" ht="20.100000000000001" customHeight="1">
      <c r="A57" s="119" t="s">
        <v>86</v>
      </c>
      <c r="B57" s="241" t="s">
        <v>116</v>
      </c>
      <c r="C57" s="242"/>
      <c r="D57" s="242"/>
      <c r="E57" s="242"/>
      <c r="F57" s="242"/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/>
    </row>
    <row r="58" spans="1:23" ht="15">
      <c r="A58" s="109"/>
      <c r="B58" s="110"/>
      <c r="D58" s="111"/>
      <c r="E58" s="112"/>
      <c r="F58" s="112"/>
      <c r="G58" s="113"/>
      <c r="H58" s="113"/>
      <c r="I58" s="113"/>
      <c r="J58" s="113"/>
      <c r="K58" s="113"/>
      <c r="L58" s="113"/>
      <c r="M58" s="113"/>
      <c r="N58" s="113"/>
      <c r="O58" s="122"/>
      <c r="P58" s="122"/>
      <c r="Q58" s="122"/>
      <c r="R58" s="122"/>
      <c r="S58" s="122"/>
      <c r="T58" s="122"/>
      <c r="U58" s="122"/>
    </row>
    <row r="59" spans="1:23" s="143" customFormat="1" ht="30" customHeight="1">
      <c r="A59" s="142" t="s">
        <v>230</v>
      </c>
      <c r="B59" s="237" t="s">
        <v>231</v>
      </c>
      <c r="C59" s="238"/>
      <c r="D59" s="238"/>
      <c r="E59" s="238"/>
      <c r="F59" s="238"/>
      <c r="G59" s="115">
        <v>681636082</v>
      </c>
      <c r="H59" s="115">
        <v>185634071</v>
      </c>
      <c r="I59" s="115">
        <v>140618747</v>
      </c>
      <c r="J59" s="115">
        <v>38313352</v>
      </c>
      <c r="K59" s="115">
        <v>20407616</v>
      </c>
      <c r="L59" s="115">
        <v>18412267</v>
      </c>
      <c r="M59" s="115">
        <v>20038596</v>
      </c>
      <c r="N59" s="115">
        <v>4924667</v>
      </c>
      <c r="O59" s="115">
        <v>4505391</v>
      </c>
      <c r="P59" s="115">
        <v>1645225</v>
      </c>
      <c r="Q59" s="115">
        <v>200000</v>
      </c>
      <c r="R59" s="115">
        <v>200000</v>
      </c>
      <c r="S59" s="115">
        <v>200000</v>
      </c>
      <c r="T59" s="115">
        <v>200000</v>
      </c>
      <c r="U59" s="115">
        <v>88195352</v>
      </c>
      <c r="W59" s="144"/>
    </row>
    <row r="60" spans="1:23" s="87" customFormat="1" ht="20.100000000000001" customHeight="1">
      <c r="A60" s="116" t="s">
        <v>232</v>
      </c>
      <c r="B60" s="239" t="s">
        <v>114</v>
      </c>
      <c r="C60" s="240"/>
      <c r="D60" s="240"/>
      <c r="E60" s="240"/>
      <c r="F60" s="240"/>
      <c r="G60" s="85">
        <v>334845524</v>
      </c>
      <c r="H60" s="85">
        <v>104208072</v>
      </c>
      <c r="I60" s="85">
        <v>86916537</v>
      </c>
      <c r="J60" s="85">
        <v>17753506</v>
      </c>
      <c r="K60" s="85">
        <v>7407616</v>
      </c>
      <c r="L60" s="85">
        <v>5412267</v>
      </c>
      <c r="M60" s="85">
        <v>5038596</v>
      </c>
      <c r="N60" s="85">
        <v>4924667</v>
      </c>
      <c r="O60" s="85">
        <v>4505391</v>
      </c>
      <c r="P60" s="85">
        <v>1645225</v>
      </c>
      <c r="Q60" s="85">
        <v>200000</v>
      </c>
      <c r="R60" s="85">
        <v>200000</v>
      </c>
      <c r="S60" s="85">
        <v>200000</v>
      </c>
      <c r="T60" s="85">
        <v>200000</v>
      </c>
      <c r="U60" s="85">
        <v>82130814</v>
      </c>
      <c r="V60" s="86"/>
      <c r="W60" s="86"/>
    </row>
    <row r="61" spans="1:23" s="8" customFormat="1" ht="75">
      <c r="A61" s="88" t="s">
        <v>118</v>
      </c>
      <c r="B61" s="88" t="s">
        <v>297</v>
      </c>
      <c r="C61" s="88" t="s">
        <v>233</v>
      </c>
      <c r="D61" s="88" t="s">
        <v>234</v>
      </c>
      <c r="E61" s="90">
        <v>2011</v>
      </c>
      <c r="F61" s="90">
        <v>2015</v>
      </c>
      <c r="G61" s="91">
        <v>281021</v>
      </c>
      <c r="H61" s="91">
        <v>66950</v>
      </c>
      <c r="I61" s="91">
        <v>68959</v>
      </c>
      <c r="J61" s="91">
        <v>71028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91">
        <v>139987</v>
      </c>
    </row>
    <row r="62" spans="1:23" s="8" customFormat="1" ht="80.25" customHeight="1">
      <c r="A62" s="88" t="s">
        <v>122</v>
      </c>
      <c r="B62" s="96" t="s">
        <v>235</v>
      </c>
      <c r="C62" s="97" t="s">
        <v>236</v>
      </c>
      <c r="D62" s="88" t="s">
        <v>237</v>
      </c>
      <c r="E62" s="90">
        <v>2011</v>
      </c>
      <c r="F62" s="90">
        <v>2015</v>
      </c>
      <c r="G62" s="93">
        <v>101550128</v>
      </c>
      <c r="H62" s="93">
        <v>24599133</v>
      </c>
      <c r="I62" s="93">
        <v>24358801</v>
      </c>
      <c r="J62" s="93">
        <v>2505000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>
        <v>0</v>
      </c>
    </row>
    <row r="63" spans="1:23" s="8" customFormat="1" ht="60">
      <c r="A63" s="88" t="s">
        <v>125</v>
      </c>
      <c r="B63" s="96" t="s">
        <v>238</v>
      </c>
      <c r="C63" s="97" t="s">
        <v>239</v>
      </c>
      <c r="D63" s="88" t="s">
        <v>121</v>
      </c>
      <c r="E63" s="90">
        <v>2009</v>
      </c>
      <c r="F63" s="90">
        <v>2015</v>
      </c>
      <c r="G63" s="93">
        <v>3863930</v>
      </c>
      <c r="H63" s="93">
        <v>2111746</v>
      </c>
      <c r="I63" s="93">
        <v>1095532</v>
      </c>
      <c r="J63" s="93">
        <v>149862</v>
      </c>
      <c r="K63" s="93"/>
      <c r="L63" s="93"/>
      <c r="M63" s="94"/>
      <c r="N63" s="94"/>
      <c r="O63" s="94"/>
      <c r="P63" s="94"/>
      <c r="Q63" s="94"/>
      <c r="R63" s="94"/>
      <c r="S63" s="94"/>
      <c r="T63" s="94"/>
      <c r="U63" s="93">
        <v>0</v>
      </c>
    </row>
    <row r="64" spans="1:23" s="8" customFormat="1" ht="60">
      <c r="A64" s="88" t="s">
        <v>128</v>
      </c>
      <c r="B64" s="88" t="s">
        <v>240</v>
      </c>
      <c r="C64" s="88" t="s">
        <v>130</v>
      </c>
      <c r="D64" s="88" t="s">
        <v>121</v>
      </c>
      <c r="E64" s="90">
        <v>2013</v>
      </c>
      <c r="F64" s="90">
        <v>2021</v>
      </c>
      <c r="G64" s="93">
        <v>23403744</v>
      </c>
      <c r="H64" s="93">
        <v>0</v>
      </c>
      <c r="I64" s="93">
        <v>2000000</v>
      </c>
      <c r="J64" s="93">
        <v>3705446</v>
      </c>
      <c r="K64" s="93">
        <v>3705446</v>
      </c>
      <c r="L64" s="93">
        <v>3705446</v>
      </c>
      <c r="M64" s="93">
        <v>3163105</v>
      </c>
      <c r="N64" s="93">
        <v>3049176</v>
      </c>
      <c r="O64" s="93">
        <v>2629900</v>
      </c>
      <c r="P64" s="93">
        <v>1445225</v>
      </c>
      <c r="Q64" s="94"/>
      <c r="R64" s="94"/>
      <c r="S64" s="94"/>
      <c r="T64" s="94"/>
      <c r="U64" s="93">
        <v>23403744</v>
      </c>
    </row>
    <row r="65" spans="1:21" s="8" customFormat="1" ht="60">
      <c r="A65" s="88" t="s">
        <v>131</v>
      </c>
      <c r="B65" s="88" t="s">
        <v>241</v>
      </c>
      <c r="C65" s="88" t="s">
        <v>130</v>
      </c>
      <c r="D65" s="88" t="s">
        <v>121</v>
      </c>
      <c r="E65" s="90">
        <v>2015</v>
      </c>
      <c r="F65" s="90">
        <v>2020</v>
      </c>
      <c r="G65" s="93">
        <v>3240000</v>
      </c>
      <c r="H65" s="93">
        <v>0</v>
      </c>
      <c r="I65" s="93">
        <v>0</v>
      </c>
      <c r="J65" s="93">
        <v>502500</v>
      </c>
      <c r="K65" s="93">
        <v>547500</v>
      </c>
      <c r="L65" s="93">
        <v>547500</v>
      </c>
      <c r="M65" s="93">
        <v>547500</v>
      </c>
      <c r="N65" s="93">
        <v>547500</v>
      </c>
      <c r="O65" s="93">
        <v>547500</v>
      </c>
      <c r="P65" s="94"/>
      <c r="Q65" s="94"/>
      <c r="R65" s="94"/>
      <c r="S65" s="94"/>
      <c r="T65" s="94"/>
      <c r="U65" s="93">
        <v>3240000</v>
      </c>
    </row>
    <row r="66" spans="1:21" s="8" customFormat="1" ht="60">
      <c r="A66" s="88" t="s">
        <v>134</v>
      </c>
      <c r="B66" s="88" t="s">
        <v>314</v>
      </c>
      <c r="C66" s="88" t="s">
        <v>314</v>
      </c>
      <c r="D66" s="88" t="s">
        <v>204</v>
      </c>
      <c r="E66" s="90">
        <v>2010</v>
      </c>
      <c r="F66" s="90">
        <v>2015</v>
      </c>
      <c r="G66" s="93">
        <v>58691296</v>
      </c>
      <c r="H66" s="93">
        <v>12812414</v>
      </c>
      <c r="I66" s="93">
        <v>8180000</v>
      </c>
      <c r="J66" s="93">
        <v>6365000</v>
      </c>
      <c r="K66" s="93">
        <v>0</v>
      </c>
      <c r="L66" s="94"/>
      <c r="M66" s="94"/>
      <c r="N66" s="94"/>
      <c r="O66" s="94"/>
      <c r="P66" s="94"/>
      <c r="Q66" s="94"/>
      <c r="R66" s="94"/>
      <c r="S66" s="94"/>
      <c r="T66" s="94"/>
      <c r="U66" s="93">
        <v>6235452</v>
      </c>
    </row>
    <row r="67" spans="1:21" s="8" customFormat="1" ht="90">
      <c r="A67" s="88" t="s">
        <v>138</v>
      </c>
      <c r="B67" s="88" t="s">
        <v>242</v>
      </c>
      <c r="C67" s="88" t="s">
        <v>243</v>
      </c>
      <c r="D67" s="88" t="s">
        <v>244</v>
      </c>
      <c r="E67" s="90">
        <v>2012</v>
      </c>
      <c r="F67" s="90">
        <v>2015</v>
      </c>
      <c r="G67" s="93">
        <v>1400000</v>
      </c>
      <c r="H67" s="93">
        <v>400000</v>
      </c>
      <c r="I67" s="93">
        <v>500000</v>
      </c>
      <c r="J67" s="93">
        <v>500000</v>
      </c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3">
        <v>1000000</v>
      </c>
    </row>
    <row r="68" spans="1:21" s="8" customFormat="1" ht="108" customHeight="1">
      <c r="A68" s="88" t="s">
        <v>141</v>
      </c>
      <c r="B68" s="88" t="s">
        <v>245</v>
      </c>
      <c r="C68" s="88" t="s">
        <v>246</v>
      </c>
      <c r="D68" s="96" t="s">
        <v>121</v>
      </c>
      <c r="E68" s="90">
        <v>2011</v>
      </c>
      <c r="F68" s="90">
        <v>2014</v>
      </c>
      <c r="G68" s="93">
        <v>23961500</v>
      </c>
      <c r="H68" s="93">
        <v>6000000</v>
      </c>
      <c r="I68" s="93">
        <v>6000000</v>
      </c>
      <c r="J68" s="93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3">
        <v>0</v>
      </c>
    </row>
    <row r="69" spans="1:21" s="8" customFormat="1" ht="65.25" customHeight="1">
      <c r="A69" s="88" t="s">
        <v>144</v>
      </c>
      <c r="B69" s="88" t="s">
        <v>247</v>
      </c>
      <c r="C69" s="88" t="s">
        <v>246</v>
      </c>
      <c r="D69" s="88" t="s">
        <v>121</v>
      </c>
      <c r="E69" s="90">
        <v>2012</v>
      </c>
      <c r="F69" s="90">
        <v>2017</v>
      </c>
      <c r="G69" s="93">
        <v>13300004</v>
      </c>
      <c r="H69" s="93">
        <v>6588373</v>
      </c>
      <c r="I69" s="93">
        <v>2176745</v>
      </c>
      <c r="J69" s="93">
        <v>2176745</v>
      </c>
      <c r="K69" s="93">
        <v>2176745</v>
      </c>
      <c r="L69" s="93">
        <v>181396</v>
      </c>
      <c r="M69" s="94"/>
      <c r="N69" s="94"/>
      <c r="O69" s="94"/>
      <c r="P69" s="94"/>
      <c r="Q69" s="94"/>
      <c r="R69" s="94"/>
      <c r="S69" s="94"/>
      <c r="T69" s="94"/>
      <c r="U69" s="93">
        <v>6711631</v>
      </c>
    </row>
    <row r="70" spans="1:21" s="8" customFormat="1" ht="60">
      <c r="A70" s="88" t="s">
        <v>148</v>
      </c>
      <c r="B70" s="88" t="s">
        <v>248</v>
      </c>
      <c r="C70" s="88" t="s">
        <v>249</v>
      </c>
      <c r="D70" s="88" t="s">
        <v>121</v>
      </c>
      <c r="E70" s="90">
        <v>2008</v>
      </c>
      <c r="F70" s="90">
        <v>2025</v>
      </c>
      <c r="G70" s="93">
        <v>3046680</v>
      </c>
      <c r="H70" s="93">
        <v>331600</v>
      </c>
      <c r="I70" s="93">
        <v>200000</v>
      </c>
      <c r="J70" s="93">
        <v>200000</v>
      </c>
      <c r="K70" s="93">
        <v>200000</v>
      </c>
      <c r="L70" s="93">
        <v>200000</v>
      </c>
      <c r="M70" s="93">
        <v>200000</v>
      </c>
      <c r="N70" s="93">
        <v>200000</v>
      </c>
      <c r="O70" s="93">
        <v>200000</v>
      </c>
      <c r="P70" s="93">
        <v>200000</v>
      </c>
      <c r="Q70" s="93">
        <v>200000</v>
      </c>
      <c r="R70" s="93">
        <v>200000</v>
      </c>
      <c r="S70" s="93">
        <v>200000</v>
      </c>
      <c r="T70" s="93">
        <v>200000</v>
      </c>
      <c r="U70" s="93">
        <v>400000</v>
      </c>
    </row>
    <row r="71" spans="1:21" s="8" customFormat="1" ht="75">
      <c r="A71" s="88" t="s">
        <v>151</v>
      </c>
      <c r="B71" s="88" t="s">
        <v>250</v>
      </c>
      <c r="C71" s="88" t="s">
        <v>251</v>
      </c>
      <c r="D71" s="88" t="s">
        <v>164</v>
      </c>
      <c r="E71" s="90">
        <v>2011</v>
      </c>
      <c r="F71" s="90">
        <v>2015</v>
      </c>
      <c r="G71" s="93">
        <v>3398617</v>
      </c>
      <c r="H71" s="93">
        <v>700000</v>
      </c>
      <c r="I71" s="93">
        <v>800000</v>
      </c>
      <c r="J71" s="93">
        <v>800000</v>
      </c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3">
        <v>0</v>
      </c>
    </row>
    <row r="72" spans="1:21" ht="75">
      <c r="A72" s="88" t="s">
        <v>154</v>
      </c>
      <c r="B72" s="104" t="s">
        <v>252</v>
      </c>
      <c r="C72" s="104" t="s">
        <v>253</v>
      </c>
      <c r="D72" s="104" t="s">
        <v>164</v>
      </c>
      <c r="E72" s="106">
        <v>2011</v>
      </c>
      <c r="F72" s="106">
        <v>2020</v>
      </c>
      <c r="G72" s="107">
        <v>7647248</v>
      </c>
      <c r="H72" s="107">
        <v>536500</v>
      </c>
      <c r="I72" s="107">
        <v>536500</v>
      </c>
      <c r="J72" s="107">
        <v>777925</v>
      </c>
      <c r="K72" s="107">
        <v>777925</v>
      </c>
      <c r="L72" s="107">
        <v>777925</v>
      </c>
      <c r="M72" s="107">
        <v>1127991</v>
      </c>
      <c r="N72" s="107">
        <v>1127991</v>
      </c>
      <c r="O72" s="107">
        <v>1127991</v>
      </c>
      <c r="P72" s="123"/>
      <c r="Q72" s="123"/>
      <c r="R72" s="123"/>
      <c r="S72" s="123"/>
      <c r="T72" s="123"/>
      <c r="U72" s="107">
        <v>0</v>
      </c>
    </row>
    <row r="73" spans="1:21" ht="75">
      <c r="A73" s="88" t="s">
        <v>158</v>
      </c>
      <c r="B73" s="104" t="s">
        <v>305</v>
      </c>
      <c r="C73" s="104" t="s">
        <v>130</v>
      </c>
      <c r="D73" s="104" t="s">
        <v>121</v>
      </c>
      <c r="E73" s="106">
        <v>2013</v>
      </c>
      <c r="F73" s="106">
        <v>2014</v>
      </c>
      <c r="G73" s="107">
        <v>80955858</v>
      </c>
      <c r="H73" s="107">
        <v>42955858</v>
      </c>
      <c r="I73" s="107">
        <v>38000000</v>
      </c>
      <c r="J73" s="107"/>
      <c r="K73" s="107"/>
      <c r="L73" s="107"/>
      <c r="M73" s="107"/>
      <c r="N73" s="107"/>
      <c r="O73" s="107"/>
      <c r="P73" s="123"/>
      <c r="Q73" s="123"/>
      <c r="R73" s="123"/>
      <c r="S73" s="123"/>
      <c r="T73" s="123"/>
      <c r="U73" s="107">
        <v>38000000</v>
      </c>
    </row>
    <row r="74" spans="1:21" ht="60">
      <c r="A74" s="88" t="s">
        <v>311</v>
      </c>
      <c r="B74" s="104" t="s">
        <v>312</v>
      </c>
      <c r="C74" s="104" t="s">
        <v>312</v>
      </c>
      <c r="D74" s="104" t="s">
        <v>313</v>
      </c>
      <c r="E74" s="106">
        <v>2013</v>
      </c>
      <c r="F74" s="106">
        <v>2014</v>
      </c>
      <c r="G74" s="107">
        <v>10105498</v>
      </c>
      <c r="H74" s="107">
        <v>7105498</v>
      </c>
      <c r="I74" s="107">
        <v>3000000</v>
      </c>
      <c r="J74" s="107"/>
      <c r="K74" s="107"/>
      <c r="L74" s="107"/>
      <c r="M74" s="107"/>
      <c r="N74" s="107"/>
      <c r="O74" s="107"/>
      <c r="P74" s="123"/>
      <c r="Q74" s="123"/>
      <c r="R74" s="123"/>
      <c r="S74" s="123"/>
      <c r="T74" s="123"/>
      <c r="U74" s="107">
        <v>3000000</v>
      </c>
    </row>
    <row r="75" spans="1:21" s="124" customFormat="1" ht="20.100000000000001" customHeight="1">
      <c r="A75" s="119" t="s">
        <v>254</v>
      </c>
      <c r="B75" s="241" t="s">
        <v>116</v>
      </c>
      <c r="C75" s="242"/>
      <c r="D75" s="242"/>
      <c r="E75" s="242"/>
      <c r="F75" s="242"/>
      <c r="G75" s="101">
        <v>346790558</v>
      </c>
      <c r="H75" s="101">
        <v>81425999</v>
      </c>
      <c r="I75" s="101">
        <v>53702210</v>
      </c>
      <c r="J75" s="101">
        <v>20559846</v>
      </c>
      <c r="K75" s="101">
        <v>13000000</v>
      </c>
      <c r="L75" s="101">
        <v>13000000</v>
      </c>
      <c r="M75" s="101">
        <v>15000000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6064538</v>
      </c>
    </row>
    <row r="76" spans="1:21" s="8" customFormat="1" ht="80.25" customHeight="1">
      <c r="A76" s="102" t="s">
        <v>255</v>
      </c>
      <c r="B76" s="96" t="s">
        <v>235</v>
      </c>
      <c r="C76" s="97" t="s">
        <v>236</v>
      </c>
      <c r="D76" s="88" t="s">
        <v>237</v>
      </c>
      <c r="E76" s="90">
        <v>2011</v>
      </c>
      <c r="F76" s="90">
        <v>2015</v>
      </c>
      <c r="G76" s="93">
        <v>114539</v>
      </c>
      <c r="H76" s="93">
        <v>71872</v>
      </c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>
        <v>0</v>
      </c>
    </row>
    <row r="77" spans="1:21" s="8" customFormat="1" ht="60">
      <c r="A77" s="102" t="s">
        <v>256</v>
      </c>
      <c r="B77" s="96" t="s">
        <v>238</v>
      </c>
      <c r="C77" s="97" t="s">
        <v>239</v>
      </c>
      <c r="D77" s="88" t="s">
        <v>121</v>
      </c>
      <c r="E77" s="90">
        <v>2009</v>
      </c>
      <c r="F77" s="90">
        <v>2015</v>
      </c>
      <c r="G77" s="93">
        <v>219840362</v>
      </c>
      <c r="H77" s="93">
        <v>53798414</v>
      </c>
      <c r="I77" s="93">
        <v>46725175</v>
      </c>
      <c r="J77" s="93">
        <v>11910555</v>
      </c>
      <c r="K77" s="93"/>
      <c r="L77" s="93"/>
      <c r="M77" s="94"/>
      <c r="N77" s="94"/>
      <c r="O77" s="94"/>
      <c r="P77" s="94"/>
      <c r="Q77" s="94"/>
      <c r="R77" s="94"/>
      <c r="S77" s="94"/>
      <c r="T77" s="94"/>
      <c r="U77" s="93">
        <v>0</v>
      </c>
    </row>
    <row r="78" spans="1:21" s="8" customFormat="1" ht="69" customHeight="1">
      <c r="A78" s="102" t="s">
        <v>257</v>
      </c>
      <c r="B78" s="88" t="s">
        <v>258</v>
      </c>
      <c r="C78" s="88" t="s">
        <v>259</v>
      </c>
      <c r="D78" s="88" t="s">
        <v>121</v>
      </c>
      <c r="E78" s="90">
        <v>2010</v>
      </c>
      <c r="F78" s="90">
        <v>2015</v>
      </c>
      <c r="G78" s="93">
        <v>53079666</v>
      </c>
      <c r="H78" s="93">
        <v>18734375</v>
      </c>
      <c r="I78" s="93">
        <v>0</v>
      </c>
      <c r="J78" s="93">
        <v>1649291</v>
      </c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>
        <v>1649291</v>
      </c>
    </row>
    <row r="79" spans="1:21" s="8" customFormat="1" ht="112.5" customHeight="1">
      <c r="A79" s="102" t="s">
        <v>260</v>
      </c>
      <c r="B79" s="88" t="s">
        <v>261</v>
      </c>
      <c r="C79" s="88" t="s">
        <v>207</v>
      </c>
      <c r="D79" s="88" t="s">
        <v>204</v>
      </c>
      <c r="E79" s="90">
        <v>2012</v>
      </c>
      <c r="F79" s="90">
        <v>2018</v>
      </c>
      <c r="G79" s="93">
        <v>48000000</v>
      </c>
      <c r="H79" s="93">
        <v>0</v>
      </c>
      <c r="I79" s="93">
        <v>0</v>
      </c>
      <c r="J79" s="93">
        <v>7000000</v>
      </c>
      <c r="K79" s="93">
        <v>13000000</v>
      </c>
      <c r="L79" s="93">
        <v>13000000</v>
      </c>
      <c r="M79" s="93">
        <v>15000000</v>
      </c>
      <c r="N79" s="94"/>
      <c r="O79" s="94"/>
      <c r="P79" s="94"/>
      <c r="Q79" s="94"/>
      <c r="R79" s="94"/>
      <c r="S79" s="94"/>
      <c r="T79" s="94"/>
      <c r="U79" s="93">
        <v>0</v>
      </c>
    </row>
    <row r="80" spans="1:21" s="8" customFormat="1" ht="67.5" customHeight="1">
      <c r="A80" s="102" t="s">
        <v>262</v>
      </c>
      <c r="B80" s="88" t="s">
        <v>263</v>
      </c>
      <c r="C80" s="88" t="s">
        <v>264</v>
      </c>
      <c r="D80" s="88" t="s">
        <v>204</v>
      </c>
      <c r="E80" s="90">
        <v>2012</v>
      </c>
      <c r="F80" s="90">
        <v>2014</v>
      </c>
      <c r="G80" s="91">
        <v>2230000</v>
      </c>
      <c r="H80" s="91">
        <v>737500</v>
      </c>
      <c r="I80" s="91">
        <v>490000</v>
      </c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>
        <v>87703</v>
      </c>
    </row>
    <row r="81" spans="1:22" s="8" customFormat="1" ht="48" customHeight="1">
      <c r="A81" s="102" t="s">
        <v>265</v>
      </c>
      <c r="B81" s="96" t="s">
        <v>266</v>
      </c>
      <c r="C81" s="97" t="s">
        <v>267</v>
      </c>
      <c r="D81" s="88" t="s">
        <v>268</v>
      </c>
      <c r="E81" s="90">
        <v>2010</v>
      </c>
      <c r="F81" s="90">
        <v>2014</v>
      </c>
      <c r="G81" s="93">
        <v>5805000</v>
      </c>
      <c r="H81" s="93">
        <v>3200000</v>
      </c>
      <c r="I81" s="93">
        <v>2159491</v>
      </c>
      <c r="J81" s="93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3">
        <v>0</v>
      </c>
    </row>
    <row r="82" spans="1:22" s="152" customFormat="1" ht="75">
      <c r="A82" s="102" t="s">
        <v>308</v>
      </c>
      <c r="B82" s="96" t="s">
        <v>298</v>
      </c>
      <c r="C82" s="97" t="s">
        <v>306</v>
      </c>
      <c r="D82" s="88" t="s">
        <v>307</v>
      </c>
      <c r="E82" s="90">
        <v>2012</v>
      </c>
      <c r="F82" s="90">
        <v>2014</v>
      </c>
      <c r="G82" s="93">
        <v>835388</v>
      </c>
      <c r="H82" s="93">
        <v>385611</v>
      </c>
      <c r="I82" s="93">
        <v>447544</v>
      </c>
      <c r="J82" s="93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3">
        <v>447544</v>
      </c>
    </row>
    <row r="83" spans="1:22" s="152" customFormat="1" ht="120">
      <c r="A83" s="102" t="s">
        <v>310</v>
      </c>
      <c r="B83" s="96" t="s">
        <v>299</v>
      </c>
      <c r="C83" s="97" t="s">
        <v>309</v>
      </c>
      <c r="D83" s="88" t="s">
        <v>234</v>
      </c>
      <c r="E83" s="90">
        <v>2002</v>
      </c>
      <c r="F83" s="90">
        <v>2014</v>
      </c>
      <c r="G83" s="93">
        <v>16885603</v>
      </c>
      <c r="H83" s="93">
        <v>4498227</v>
      </c>
      <c r="I83" s="93">
        <v>3880000</v>
      </c>
      <c r="J83" s="93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3">
        <v>3880000</v>
      </c>
    </row>
    <row r="84" spans="1:22" ht="50.25" customHeight="1"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2"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2"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2"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</row>
    <row r="88" spans="1:22"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2" ht="15">
      <c r="C89" s="125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</row>
    <row r="90" spans="1:22" ht="15">
      <c r="C90" s="125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</row>
    <row r="91" spans="1:22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2">
      <c r="C92" s="125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2"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2" ht="12" customHeight="1"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</row>
    <row r="95" spans="1:22">
      <c r="A95" s="127"/>
      <c r="B95" s="128"/>
      <c r="C95" s="128"/>
      <c r="D95" s="129"/>
      <c r="E95" s="127"/>
      <c r="F95" s="127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</row>
    <row r="96" spans="1:22">
      <c r="A96" s="127"/>
      <c r="B96" s="128"/>
      <c r="C96" s="128"/>
      <c r="D96" s="129"/>
      <c r="E96" s="127"/>
      <c r="F96" s="127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</row>
    <row r="97" spans="1:21">
      <c r="C97" s="128"/>
      <c r="D97" s="129"/>
      <c r="E97" s="127"/>
      <c r="F97" s="127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</row>
    <row r="98" spans="1:21">
      <c r="A98" s="127"/>
      <c r="B98" s="128"/>
      <c r="C98" s="128"/>
      <c r="D98" s="129"/>
      <c r="E98" s="127"/>
      <c r="F98" s="127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</row>
    <row r="99" spans="1:21">
      <c r="A99" s="127"/>
      <c r="B99" s="128"/>
      <c r="C99" s="128"/>
      <c r="D99" s="129"/>
      <c r="E99" s="127"/>
      <c r="F99" s="127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</row>
    <row r="100" spans="1:21">
      <c r="A100" s="127"/>
      <c r="B100" s="128"/>
      <c r="C100" s="128"/>
      <c r="D100" s="129"/>
      <c r="E100" s="127"/>
      <c r="F100" s="127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</row>
    <row r="101" spans="1:21">
      <c r="A101" s="127"/>
      <c r="B101" s="128"/>
      <c r="C101" s="128"/>
      <c r="D101" s="129"/>
      <c r="E101" s="127"/>
      <c r="F101" s="127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</row>
    <row r="102" spans="1:21">
      <c r="A102" s="127"/>
      <c r="B102" s="131"/>
      <c r="C102" s="128"/>
      <c r="D102" s="129"/>
      <c r="E102" s="127"/>
      <c r="F102" s="127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</row>
    <row r="103" spans="1:21">
      <c r="A103" s="127"/>
      <c r="B103" s="128"/>
      <c r="C103" s="128"/>
      <c r="D103" s="129"/>
      <c r="E103" s="127"/>
      <c r="F103" s="127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</row>
    <row r="104" spans="1:21">
      <c r="A104" s="127"/>
      <c r="B104" s="128"/>
      <c r="C104" s="128"/>
      <c r="D104" s="129"/>
      <c r="E104" s="127"/>
      <c r="F104" s="127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</row>
    <row r="105" spans="1:21">
      <c r="A105" s="127"/>
      <c r="B105" s="128"/>
      <c r="C105" s="128"/>
      <c r="D105" s="129"/>
      <c r="E105" s="127"/>
      <c r="F105" s="127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</row>
    <row r="106" spans="1:21">
      <c r="A106" s="127"/>
      <c r="B106" s="128"/>
      <c r="C106" s="128"/>
      <c r="D106" s="129"/>
      <c r="E106" s="127"/>
      <c r="F106" s="127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</row>
    <row r="107" spans="1:21">
      <c r="A107" s="127"/>
      <c r="B107" s="128"/>
      <c r="C107" s="128"/>
      <c r="D107" s="129"/>
      <c r="E107" s="127"/>
      <c r="F107" s="127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</row>
    <row r="108" spans="1:21">
      <c r="A108" s="127"/>
      <c r="B108" s="128"/>
      <c r="C108" s="128"/>
      <c r="D108" s="129"/>
      <c r="E108" s="127"/>
      <c r="F108" s="127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</row>
    <row r="109" spans="1:21">
      <c r="A109" s="127"/>
      <c r="B109" s="128"/>
      <c r="C109" s="128"/>
      <c r="D109" s="129"/>
      <c r="E109" s="127"/>
      <c r="F109" s="127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</row>
    <row r="110" spans="1:21">
      <c r="A110" s="127"/>
      <c r="B110" s="128"/>
      <c r="C110" s="128"/>
      <c r="D110" s="129"/>
      <c r="E110" s="127"/>
      <c r="F110" s="127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  <row r="111" spans="1:21">
      <c r="A111" s="127"/>
      <c r="B111" s="128"/>
      <c r="C111" s="128"/>
      <c r="D111" s="129"/>
      <c r="E111" s="127"/>
      <c r="F111" s="127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</row>
    <row r="112" spans="1:21">
      <c r="A112" s="127"/>
      <c r="B112" s="128"/>
      <c r="C112" s="128"/>
      <c r="D112" s="129"/>
      <c r="E112" s="127"/>
      <c r="F112" s="127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</row>
    <row r="113" spans="1:21">
      <c r="A113" s="127"/>
      <c r="B113" s="128"/>
      <c r="C113" s="128"/>
      <c r="D113" s="129"/>
      <c r="E113" s="127"/>
      <c r="F113" s="127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</row>
    <row r="114" spans="1:21">
      <c r="A114" s="127"/>
      <c r="B114" s="128"/>
      <c r="C114" s="128"/>
      <c r="D114" s="129"/>
      <c r="E114" s="127"/>
      <c r="F114" s="127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</row>
    <row r="115" spans="1:21">
      <c r="A115" s="127"/>
      <c r="B115" s="128"/>
      <c r="C115" s="128"/>
      <c r="D115" s="129"/>
      <c r="E115" s="127"/>
      <c r="F115" s="127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</row>
    <row r="116" spans="1:21">
      <c r="A116" s="127"/>
      <c r="B116" s="128"/>
      <c r="C116" s="128"/>
      <c r="D116" s="129"/>
      <c r="E116" s="127"/>
      <c r="F116" s="127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</row>
    <row r="117" spans="1:21">
      <c r="A117" s="127"/>
      <c r="B117" s="128"/>
      <c r="C117" s="128"/>
      <c r="D117" s="129"/>
      <c r="E117" s="127"/>
      <c r="F117" s="127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</row>
    <row r="118" spans="1:21">
      <c r="A118" s="127"/>
      <c r="B118" s="128"/>
      <c r="C118" s="128"/>
      <c r="D118" s="129"/>
      <c r="E118" s="127"/>
      <c r="F118" s="127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</row>
    <row r="119" spans="1:21">
      <c r="A119" s="127"/>
      <c r="B119" s="128"/>
      <c r="C119" s="128"/>
      <c r="D119" s="129"/>
      <c r="E119" s="127"/>
      <c r="F119" s="127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</row>
    <row r="120" spans="1:21">
      <c r="G120" s="38"/>
    </row>
    <row r="121" spans="1:21">
      <c r="G121" s="38"/>
    </row>
    <row r="122" spans="1:21">
      <c r="G122" s="38"/>
    </row>
    <row r="123" spans="1:21">
      <c r="G123" s="38"/>
    </row>
    <row r="124" spans="1:21">
      <c r="G124" s="38"/>
    </row>
    <row r="125" spans="1:21">
      <c r="G125" s="38"/>
    </row>
  </sheetData>
  <mergeCells count="22">
    <mergeCell ref="B59:F59"/>
    <mergeCell ref="B60:F60"/>
    <mergeCell ref="B75:F75"/>
    <mergeCell ref="U2:U3"/>
    <mergeCell ref="E4:F4"/>
    <mergeCell ref="B5:F5"/>
    <mergeCell ref="B6:F6"/>
    <mergeCell ref="B7:F7"/>
    <mergeCell ref="B8:F8"/>
    <mergeCell ref="B9:F9"/>
    <mergeCell ref="B26:F26"/>
    <mergeCell ref="B55:F55"/>
    <mergeCell ref="B56:F56"/>
    <mergeCell ref="B57:F57"/>
    <mergeCell ref="O1:S1"/>
    <mergeCell ref="A2:A3"/>
    <mergeCell ref="B2:B3"/>
    <mergeCell ref="C2:C3"/>
    <mergeCell ref="D2:D3"/>
    <mergeCell ref="E2:F2"/>
    <mergeCell ref="G2:G3"/>
    <mergeCell ref="H2:T2"/>
  </mergeCells>
  <pageMargins left="0" right="0" top="7.874015748031496E-2" bottom="0.39370078740157483" header="0.31496062992125984" footer="0.31496062992125984"/>
  <pageSetup paperSize="9" scale="52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4"/>
  <sheetViews>
    <sheetView tabSelected="1" view="pageBreakPreview" zoomScale="55" zoomScaleNormal="40" zoomScaleSheetLayoutView="55" workbookViewId="0">
      <pane xSplit="7" ySplit="7" topLeftCell="Q8" activePane="bottomRight" state="frozen"/>
      <selection pane="topRight" activeCell="H1" sqref="H1"/>
      <selection pane="bottomLeft" activeCell="A7" sqref="A7"/>
      <selection pane="bottomRight" activeCell="D29" sqref="D29"/>
    </sheetView>
  </sheetViews>
  <sheetFormatPr defaultRowHeight="14.25"/>
  <cols>
    <col min="1" max="1" width="4.375" style="1" customWidth="1"/>
    <col min="2" max="2" width="9.125" style="1" customWidth="1"/>
    <col min="3" max="3" width="37.5" style="1" customWidth="1"/>
    <col min="4" max="4" width="15.5" style="1" customWidth="1"/>
    <col min="5" max="5" width="14.25" style="1" customWidth="1"/>
    <col min="6" max="6" width="14.625" style="1" customWidth="1"/>
    <col min="7" max="7" width="15.125" style="1" bestFit="1" customWidth="1"/>
    <col min="8" max="8" width="12.75" style="1" bestFit="1" customWidth="1"/>
    <col min="9" max="9" width="14.5" style="1" customWidth="1"/>
    <col min="10" max="10" width="12.75" style="1" bestFit="1" customWidth="1"/>
    <col min="11" max="11" width="13.25" style="1" bestFit="1" customWidth="1"/>
    <col min="12" max="12" width="14.375" style="1" customWidth="1"/>
    <col min="13" max="13" width="13.25" style="1" bestFit="1" customWidth="1"/>
    <col min="14" max="14" width="12.75" style="1" bestFit="1" customWidth="1"/>
    <col min="15" max="15" width="12.625" style="1" bestFit="1" customWidth="1"/>
    <col min="16" max="16" width="13.25" style="1" bestFit="1" customWidth="1"/>
    <col min="17" max="17" width="12.75" style="1" bestFit="1" customWidth="1"/>
    <col min="18" max="18" width="12.625" style="1" bestFit="1" customWidth="1"/>
    <col min="19" max="19" width="12.375" style="1" bestFit="1" customWidth="1"/>
    <col min="20" max="20" width="12.75" style="1" bestFit="1" customWidth="1"/>
    <col min="21" max="21" width="13.25" style="1" bestFit="1" customWidth="1"/>
    <col min="22" max="22" width="13.5" style="1" bestFit="1" customWidth="1"/>
    <col min="23" max="23" width="12.75" style="1" customWidth="1"/>
    <col min="24" max="24" width="14" style="1" customWidth="1"/>
    <col min="25" max="25" width="12.625" style="1" customWidth="1"/>
    <col min="26" max="26" width="12.125" style="1" customWidth="1"/>
    <col min="27" max="27" width="13.5" style="1" customWidth="1"/>
    <col min="28" max="29" width="12.5" style="1" customWidth="1"/>
    <col min="30" max="31" width="11.5" style="1" customWidth="1"/>
    <col min="32" max="32" width="11.625" style="1" customWidth="1"/>
    <col min="33" max="33" width="12.625" style="1" customWidth="1"/>
    <col min="34" max="34" width="11.5" style="1" customWidth="1"/>
    <col min="35" max="35" width="13.75" style="1" customWidth="1"/>
    <col min="36" max="36" width="12" style="1" customWidth="1"/>
    <col min="37" max="37" width="13.5" style="1" customWidth="1"/>
    <col min="38" max="38" width="14.375" style="1" customWidth="1"/>
    <col min="39" max="39" width="11.875" style="1" customWidth="1"/>
    <col min="40" max="40" width="13.375" style="1" customWidth="1"/>
    <col min="41" max="41" width="13.5" style="1" customWidth="1"/>
    <col min="42" max="16384" width="9" style="1"/>
  </cols>
  <sheetData>
    <row r="1" spans="1:61" ht="12.7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</row>
    <row r="2" spans="1:61" ht="68.25" customHeight="1">
      <c r="B2" s="281" t="s">
        <v>400</v>
      </c>
      <c r="C2" s="281"/>
      <c r="D2" s="281"/>
      <c r="E2" s="281"/>
      <c r="F2" s="198"/>
      <c r="G2" s="19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61" ht="26.25" customHeight="1">
      <c r="A3" s="134"/>
      <c r="B3" s="275" t="s">
        <v>315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61" ht="21" thickBot="1">
      <c r="A4" s="135"/>
      <c r="B4" s="133"/>
      <c r="C4" s="136"/>
      <c r="D4" s="137"/>
      <c r="E4" s="13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276"/>
      <c r="W4" s="277"/>
      <c r="X4" s="277"/>
      <c r="Y4" s="277"/>
      <c r="Z4" s="277"/>
    </row>
    <row r="5" spans="1:61">
      <c r="A5" s="138"/>
      <c r="B5" s="139"/>
      <c r="C5" s="175">
        <v>1</v>
      </c>
      <c r="D5" s="182">
        <v>2</v>
      </c>
      <c r="E5" s="278">
        <v>3</v>
      </c>
      <c r="F5" s="279"/>
      <c r="G5" s="280"/>
      <c r="H5" s="264">
        <v>4</v>
      </c>
      <c r="I5" s="264"/>
      <c r="J5" s="264"/>
      <c r="K5" s="263">
        <v>5</v>
      </c>
      <c r="L5" s="264"/>
      <c r="M5" s="265"/>
      <c r="N5" s="264">
        <v>6</v>
      </c>
      <c r="O5" s="264"/>
      <c r="P5" s="264"/>
      <c r="Q5" s="263">
        <v>7</v>
      </c>
      <c r="R5" s="264"/>
      <c r="S5" s="265"/>
      <c r="T5" s="263">
        <v>8</v>
      </c>
      <c r="U5" s="264"/>
      <c r="V5" s="265"/>
      <c r="W5" s="263">
        <v>9</v>
      </c>
      <c r="X5" s="264"/>
      <c r="Y5" s="265"/>
      <c r="Z5" s="263">
        <v>10</v>
      </c>
      <c r="AA5" s="264"/>
      <c r="AB5" s="265"/>
      <c r="AC5" s="263">
        <v>11</v>
      </c>
      <c r="AD5" s="264"/>
      <c r="AE5" s="265"/>
      <c r="AF5" s="263">
        <v>12</v>
      </c>
      <c r="AG5" s="264"/>
      <c r="AH5" s="265"/>
      <c r="AI5" s="263">
        <v>13</v>
      </c>
      <c r="AJ5" s="264"/>
      <c r="AK5" s="265"/>
      <c r="AL5" s="263">
        <v>14</v>
      </c>
      <c r="AM5" s="264"/>
      <c r="AN5" s="265"/>
      <c r="AO5" s="180">
        <v>15</v>
      </c>
    </row>
    <row r="6" spans="1:61" ht="28.5" customHeight="1">
      <c r="A6" s="269" t="s">
        <v>0</v>
      </c>
      <c r="B6" s="302" t="s">
        <v>302</v>
      </c>
      <c r="C6" s="304" t="s">
        <v>104</v>
      </c>
      <c r="D6" s="255" t="s">
        <v>270</v>
      </c>
      <c r="E6" s="266" t="s">
        <v>271</v>
      </c>
      <c r="F6" s="267"/>
      <c r="G6" s="268"/>
      <c r="H6" s="296">
        <v>2013</v>
      </c>
      <c r="I6" s="297"/>
      <c r="J6" s="298"/>
      <c r="K6" s="266">
        <v>2014</v>
      </c>
      <c r="L6" s="267"/>
      <c r="M6" s="268"/>
      <c r="N6" s="299">
        <v>2015</v>
      </c>
      <c r="O6" s="267"/>
      <c r="P6" s="300"/>
      <c r="Q6" s="266">
        <v>2016</v>
      </c>
      <c r="R6" s="267"/>
      <c r="S6" s="268"/>
      <c r="T6" s="266">
        <v>2017</v>
      </c>
      <c r="U6" s="267"/>
      <c r="V6" s="268"/>
      <c r="W6" s="266">
        <v>2018</v>
      </c>
      <c r="X6" s="267"/>
      <c r="Y6" s="268"/>
      <c r="Z6" s="266">
        <v>2019</v>
      </c>
      <c r="AA6" s="267"/>
      <c r="AB6" s="268"/>
      <c r="AC6" s="266">
        <v>2020</v>
      </c>
      <c r="AD6" s="267"/>
      <c r="AE6" s="268"/>
      <c r="AF6" s="266">
        <v>2021</v>
      </c>
      <c r="AG6" s="267"/>
      <c r="AH6" s="268"/>
      <c r="AI6" s="269" t="s">
        <v>303</v>
      </c>
      <c r="AJ6" s="270"/>
      <c r="AK6" s="271"/>
      <c r="AL6" s="269" t="s">
        <v>272</v>
      </c>
      <c r="AM6" s="270"/>
      <c r="AN6" s="271"/>
      <c r="AO6" s="272" t="s">
        <v>273</v>
      </c>
    </row>
    <row r="7" spans="1:61" ht="57" customHeight="1" thickBot="1">
      <c r="A7" s="301"/>
      <c r="B7" s="303"/>
      <c r="C7" s="305"/>
      <c r="D7" s="256"/>
      <c r="E7" s="176" t="s">
        <v>274</v>
      </c>
      <c r="F7" s="177" t="s">
        <v>275</v>
      </c>
      <c r="G7" s="178" t="s">
        <v>276</v>
      </c>
      <c r="H7" s="176" t="s">
        <v>274</v>
      </c>
      <c r="I7" s="177" t="s">
        <v>275</v>
      </c>
      <c r="J7" s="179" t="s">
        <v>276</v>
      </c>
      <c r="K7" s="176" t="s">
        <v>274</v>
      </c>
      <c r="L7" s="177" t="s">
        <v>275</v>
      </c>
      <c r="M7" s="178" t="s">
        <v>276</v>
      </c>
      <c r="N7" s="176" t="s">
        <v>274</v>
      </c>
      <c r="O7" s="177" t="s">
        <v>275</v>
      </c>
      <c r="P7" s="179" t="s">
        <v>276</v>
      </c>
      <c r="Q7" s="176" t="s">
        <v>274</v>
      </c>
      <c r="R7" s="177" t="s">
        <v>275</v>
      </c>
      <c r="S7" s="178" t="s">
        <v>276</v>
      </c>
      <c r="T7" s="176" t="s">
        <v>274</v>
      </c>
      <c r="U7" s="177" t="s">
        <v>275</v>
      </c>
      <c r="V7" s="179" t="s">
        <v>276</v>
      </c>
      <c r="W7" s="176" t="s">
        <v>274</v>
      </c>
      <c r="X7" s="177" t="s">
        <v>275</v>
      </c>
      <c r="Y7" s="179" t="s">
        <v>276</v>
      </c>
      <c r="Z7" s="176" t="s">
        <v>274</v>
      </c>
      <c r="AA7" s="177" t="s">
        <v>275</v>
      </c>
      <c r="AB7" s="179" t="s">
        <v>276</v>
      </c>
      <c r="AC7" s="176" t="s">
        <v>274</v>
      </c>
      <c r="AD7" s="177" t="s">
        <v>275</v>
      </c>
      <c r="AE7" s="179" t="s">
        <v>276</v>
      </c>
      <c r="AF7" s="176" t="s">
        <v>274</v>
      </c>
      <c r="AG7" s="177" t="s">
        <v>275</v>
      </c>
      <c r="AH7" s="179" t="s">
        <v>276</v>
      </c>
      <c r="AI7" s="176" t="s">
        <v>274</v>
      </c>
      <c r="AJ7" s="177" t="s">
        <v>275</v>
      </c>
      <c r="AK7" s="178" t="s">
        <v>276</v>
      </c>
      <c r="AL7" s="176" t="s">
        <v>277</v>
      </c>
      <c r="AM7" s="177" t="s">
        <v>275</v>
      </c>
      <c r="AN7" s="178" t="s">
        <v>304</v>
      </c>
      <c r="AO7" s="273"/>
    </row>
    <row r="8" spans="1:61" ht="15.75" customHeight="1" thickBot="1">
      <c r="A8" s="153"/>
      <c r="B8" s="293" t="s">
        <v>300</v>
      </c>
      <c r="C8" s="294"/>
      <c r="D8" s="295"/>
      <c r="E8" s="183"/>
      <c r="F8" s="184"/>
      <c r="G8" s="185"/>
      <c r="H8" s="183"/>
      <c r="I8" s="186"/>
      <c r="J8" s="187"/>
      <c r="K8" s="183"/>
      <c r="L8" s="186"/>
      <c r="M8" s="185"/>
      <c r="N8" s="183"/>
      <c r="O8" s="186"/>
      <c r="P8" s="187"/>
      <c r="Q8" s="183"/>
      <c r="R8" s="186"/>
      <c r="S8" s="185"/>
      <c r="T8" s="183"/>
      <c r="U8" s="186"/>
      <c r="V8" s="187"/>
      <c r="W8" s="183"/>
      <c r="X8" s="186"/>
      <c r="Y8" s="187"/>
      <c r="Z8" s="183"/>
      <c r="AA8" s="186"/>
      <c r="AB8" s="187"/>
      <c r="AC8" s="183"/>
      <c r="AD8" s="186"/>
      <c r="AE8" s="187"/>
      <c r="AF8" s="183"/>
      <c r="AG8" s="186"/>
      <c r="AH8" s="187"/>
      <c r="AI8" s="183"/>
      <c r="AJ8" s="186"/>
      <c r="AK8" s="185"/>
      <c r="AL8" s="183"/>
      <c r="AM8" s="186"/>
      <c r="AN8" s="185"/>
      <c r="AO8" s="188"/>
    </row>
    <row r="9" spans="1:61" s="181" customFormat="1" ht="30" customHeight="1">
      <c r="A9" s="282">
        <v>1</v>
      </c>
      <c r="B9" s="285" t="s">
        <v>397</v>
      </c>
      <c r="C9" s="288" t="s">
        <v>240</v>
      </c>
      <c r="D9" s="209" t="s">
        <v>278</v>
      </c>
      <c r="E9" s="210">
        <v>1552368</v>
      </c>
      <c r="F9" s="211">
        <v>12440484</v>
      </c>
      <c r="G9" s="201">
        <f>E9+F9</f>
        <v>13992852</v>
      </c>
      <c r="H9" s="202">
        <v>0</v>
      </c>
      <c r="I9" s="155">
        <v>0</v>
      </c>
      <c r="J9" s="201">
        <f>H9+I9</f>
        <v>0</v>
      </c>
      <c r="K9" s="204">
        <v>0</v>
      </c>
      <c r="L9" s="155">
        <v>0</v>
      </c>
      <c r="M9" s="196">
        <f>K9+L9</f>
        <v>0</v>
      </c>
      <c r="N9" s="202">
        <v>0</v>
      </c>
      <c r="O9" s="155">
        <v>0</v>
      </c>
      <c r="P9" s="196">
        <f>N9+O9</f>
        <v>0</v>
      </c>
      <c r="Q9" s="205">
        <v>0</v>
      </c>
      <c r="R9" s="155">
        <v>0</v>
      </c>
      <c r="S9" s="196">
        <f>Q9+R9</f>
        <v>0</v>
      </c>
      <c r="T9" s="205">
        <v>1552368</v>
      </c>
      <c r="U9" s="155">
        <v>2153078</v>
      </c>
      <c r="V9" s="196">
        <f>T9+U9</f>
        <v>3705446</v>
      </c>
      <c r="W9" s="205">
        <v>0</v>
      </c>
      <c r="X9" s="155">
        <v>3163105</v>
      </c>
      <c r="Y9" s="196">
        <f>W9+X9</f>
        <v>3163105</v>
      </c>
      <c r="Z9" s="205">
        <v>0</v>
      </c>
      <c r="AA9" s="155">
        <v>3049176</v>
      </c>
      <c r="AB9" s="196">
        <f>Z9+AA9</f>
        <v>3049176</v>
      </c>
      <c r="AC9" s="205">
        <v>0</v>
      </c>
      <c r="AD9" s="155">
        <v>2629900</v>
      </c>
      <c r="AE9" s="196">
        <f>AC9+AD9</f>
        <v>2629900</v>
      </c>
      <c r="AF9" s="205">
        <v>0</v>
      </c>
      <c r="AG9" s="155">
        <v>1445225</v>
      </c>
      <c r="AH9" s="196">
        <f>AF9+AG9</f>
        <v>1445225</v>
      </c>
      <c r="AI9" s="156">
        <f>SUM(H9,K9,N9,Q9,T9,W9,Z9,AC9,AF9)</f>
        <v>1552368</v>
      </c>
      <c r="AJ9" s="157">
        <f t="shared" ref="AJ9:AK10" si="0">SUM(I9,L9,O9,R9,U9,X9,AA9,AD9,AG9)</f>
        <v>12440484</v>
      </c>
      <c r="AK9" s="154">
        <f t="shared" si="0"/>
        <v>13992852</v>
      </c>
      <c r="AL9" s="170">
        <v>0</v>
      </c>
      <c r="AM9" s="157">
        <v>0</v>
      </c>
      <c r="AN9" s="196">
        <f>AL9+AM9</f>
        <v>0</v>
      </c>
      <c r="AO9" s="158">
        <f>SUM(AK9,AN9)</f>
        <v>13992852</v>
      </c>
      <c r="AP9" s="291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</row>
    <row r="10" spans="1:61" s="181" customFormat="1" ht="30" customHeight="1">
      <c r="A10" s="283"/>
      <c r="B10" s="286"/>
      <c r="C10" s="289"/>
      <c r="D10" s="191" t="s">
        <v>269</v>
      </c>
      <c r="E10" s="169">
        <v>9410892</v>
      </c>
      <c r="F10" s="200">
        <v>0</v>
      </c>
      <c r="G10" s="201">
        <f>E10+F10</f>
        <v>9410892</v>
      </c>
      <c r="H10" s="202">
        <v>0</v>
      </c>
      <c r="I10" s="203">
        <v>0</v>
      </c>
      <c r="J10" s="201">
        <f>H10+I10</f>
        <v>0</v>
      </c>
      <c r="K10" s="204">
        <v>2000000</v>
      </c>
      <c r="L10" s="203">
        <v>0</v>
      </c>
      <c r="M10" s="166">
        <f>K10+L10</f>
        <v>2000000</v>
      </c>
      <c r="N10" s="202">
        <v>3705446</v>
      </c>
      <c r="O10" s="203">
        <v>0</v>
      </c>
      <c r="P10" s="166">
        <f>N10+O10</f>
        <v>3705446</v>
      </c>
      <c r="Q10" s="205">
        <v>3705446</v>
      </c>
      <c r="R10" s="203">
        <v>0</v>
      </c>
      <c r="S10" s="166">
        <f>Q10+R10</f>
        <v>3705446</v>
      </c>
      <c r="T10" s="205">
        <v>0</v>
      </c>
      <c r="U10" s="203">
        <v>0</v>
      </c>
      <c r="V10" s="166">
        <f>T10+U10</f>
        <v>0</v>
      </c>
      <c r="W10" s="205">
        <v>0</v>
      </c>
      <c r="X10" s="203">
        <v>0</v>
      </c>
      <c r="Y10" s="166">
        <f>W10+X10</f>
        <v>0</v>
      </c>
      <c r="Z10" s="205">
        <v>0</v>
      </c>
      <c r="AA10" s="203">
        <v>0</v>
      </c>
      <c r="AB10" s="166">
        <f>Z10+AA10</f>
        <v>0</v>
      </c>
      <c r="AC10" s="205">
        <v>0</v>
      </c>
      <c r="AD10" s="203">
        <v>0</v>
      </c>
      <c r="AE10" s="166">
        <f>AC10+AD10</f>
        <v>0</v>
      </c>
      <c r="AF10" s="205">
        <v>0</v>
      </c>
      <c r="AG10" s="203">
        <v>0</v>
      </c>
      <c r="AH10" s="166">
        <f>AF10+AG10</f>
        <v>0</v>
      </c>
      <c r="AI10" s="163">
        <f>SUM(H10,K10,N10,Q10,T10,W10,Z10,AC10,AF10)</f>
        <v>9410892</v>
      </c>
      <c r="AJ10" s="168">
        <f t="shared" si="0"/>
        <v>0</v>
      </c>
      <c r="AK10" s="164">
        <f t="shared" si="0"/>
        <v>9410892</v>
      </c>
      <c r="AL10" s="199">
        <v>0</v>
      </c>
      <c r="AM10" s="167">
        <v>0</v>
      </c>
      <c r="AN10" s="166">
        <f>AL10+AM10</f>
        <v>0</v>
      </c>
      <c r="AO10" s="158">
        <f>SUM(AK10,AN10)</f>
        <v>9410892</v>
      </c>
      <c r="AP10" s="29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</row>
    <row r="11" spans="1:61" ht="30" customHeight="1" thickBot="1">
      <c r="A11" s="284"/>
      <c r="B11" s="287"/>
      <c r="C11" s="290"/>
      <c r="D11" s="140" t="s">
        <v>279</v>
      </c>
      <c r="E11" s="161">
        <f>SUM(E9:E10)</f>
        <v>10963260</v>
      </c>
      <c r="F11" s="159">
        <f t="shared" ref="F11:G11" si="1">SUM(F9:F10)</f>
        <v>12440484</v>
      </c>
      <c r="G11" s="160">
        <f t="shared" si="1"/>
        <v>23403744</v>
      </c>
      <c r="H11" s="161">
        <f>SUM(H9:H10)</f>
        <v>0</v>
      </c>
      <c r="I11" s="159">
        <f t="shared" ref="I11:J11" si="2">SUM(I9:I10)</f>
        <v>0</v>
      </c>
      <c r="J11" s="160">
        <f t="shared" si="2"/>
        <v>0</v>
      </c>
      <c r="K11" s="161">
        <f>SUM(K9:K10)</f>
        <v>2000000</v>
      </c>
      <c r="L11" s="159">
        <f t="shared" ref="L11:M11" si="3">SUM(L9:L10)</f>
        <v>0</v>
      </c>
      <c r="M11" s="160">
        <f t="shared" si="3"/>
        <v>2000000</v>
      </c>
      <c r="N11" s="161">
        <f>SUM(N9:N10)</f>
        <v>3705446</v>
      </c>
      <c r="O11" s="159">
        <f t="shared" ref="O11:P11" si="4">SUM(O9:O10)</f>
        <v>0</v>
      </c>
      <c r="P11" s="160">
        <f t="shared" si="4"/>
        <v>3705446</v>
      </c>
      <c r="Q11" s="161">
        <f>SUM(Q9:Q10)</f>
        <v>3705446</v>
      </c>
      <c r="R11" s="159">
        <f t="shared" ref="R11:S11" si="5">SUM(R9:R10)</f>
        <v>0</v>
      </c>
      <c r="S11" s="160">
        <f t="shared" si="5"/>
        <v>3705446</v>
      </c>
      <c r="T11" s="161">
        <f>SUM(T9:T10)</f>
        <v>1552368</v>
      </c>
      <c r="U11" s="159">
        <f t="shared" ref="U11:V11" si="6">SUM(U9:U10)</f>
        <v>2153078</v>
      </c>
      <c r="V11" s="160">
        <f t="shared" si="6"/>
        <v>3705446</v>
      </c>
      <c r="W11" s="161">
        <f>SUM(W9:W10)</f>
        <v>0</v>
      </c>
      <c r="X11" s="159">
        <f t="shared" ref="X11:Y11" si="7">SUM(X9:X10)</f>
        <v>3163105</v>
      </c>
      <c r="Y11" s="160">
        <f t="shared" si="7"/>
        <v>3163105</v>
      </c>
      <c r="Z11" s="161">
        <f>SUM(Z9:Z10)</f>
        <v>0</v>
      </c>
      <c r="AA11" s="159">
        <f t="shared" ref="AA11:AB11" si="8">SUM(AA9:AA10)</f>
        <v>3049176</v>
      </c>
      <c r="AB11" s="160">
        <f t="shared" si="8"/>
        <v>3049176</v>
      </c>
      <c r="AC11" s="161">
        <f>SUM(AC9:AC10)</f>
        <v>0</v>
      </c>
      <c r="AD11" s="159">
        <f t="shared" ref="AD11:AE11" si="9">SUM(AD9:AD10)</f>
        <v>2629900</v>
      </c>
      <c r="AE11" s="160">
        <f t="shared" si="9"/>
        <v>2629900</v>
      </c>
      <c r="AF11" s="161">
        <f>SUM(AF9:AF10)</f>
        <v>0</v>
      </c>
      <c r="AG11" s="159">
        <f t="shared" ref="AG11:AH11" si="10">SUM(AG9:AG10)</f>
        <v>1445225</v>
      </c>
      <c r="AH11" s="160">
        <f t="shared" si="10"/>
        <v>1445225</v>
      </c>
      <c r="AI11" s="206">
        <f>SUM(AI9:AI10)</f>
        <v>10963260</v>
      </c>
      <c r="AJ11" s="207">
        <f t="shared" ref="AJ11:AK11" si="11">SUM(AJ9:AJ10)</f>
        <v>12440484</v>
      </c>
      <c r="AK11" s="208">
        <f t="shared" si="11"/>
        <v>23403744</v>
      </c>
      <c r="AL11" s="161">
        <f>SUM(AL9:AL10)</f>
        <v>0</v>
      </c>
      <c r="AM11" s="159">
        <f t="shared" ref="AM11:AN11" si="12">SUM(AM9:AM10)</f>
        <v>0</v>
      </c>
      <c r="AN11" s="160">
        <f t="shared" si="12"/>
        <v>0</v>
      </c>
      <c r="AO11" s="162">
        <f>SUM(AO9:AO10)</f>
        <v>23403744</v>
      </c>
      <c r="AP11" s="292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</row>
    <row r="12" spans="1:61" s="181" customFormat="1" ht="30" customHeight="1">
      <c r="A12" s="257" t="s">
        <v>301</v>
      </c>
      <c r="B12" s="258"/>
      <c r="C12" s="259"/>
      <c r="D12" s="192" t="s">
        <v>278</v>
      </c>
      <c r="E12" s="193">
        <f>SUM(E9)</f>
        <v>1552368</v>
      </c>
      <c r="F12" s="189">
        <f t="shared" ref="F12:G12" si="13">SUM(F9)</f>
        <v>12440484</v>
      </c>
      <c r="G12" s="194">
        <f t="shared" si="13"/>
        <v>13992852</v>
      </c>
      <c r="H12" s="193">
        <f>SUM(H9)</f>
        <v>0</v>
      </c>
      <c r="I12" s="189">
        <f t="shared" ref="I12:J12" si="14">SUM(I9)</f>
        <v>0</v>
      </c>
      <c r="J12" s="194">
        <f t="shared" si="14"/>
        <v>0</v>
      </c>
      <c r="K12" s="193">
        <f>SUM(K9)</f>
        <v>0</v>
      </c>
      <c r="L12" s="189">
        <f t="shared" ref="L12:M12" si="15">SUM(L9)</f>
        <v>0</v>
      </c>
      <c r="M12" s="194">
        <f t="shared" si="15"/>
        <v>0</v>
      </c>
      <c r="N12" s="193">
        <f>SUM(N9)</f>
        <v>0</v>
      </c>
      <c r="O12" s="189">
        <f t="shared" ref="O12:P12" si="16">SUM(O9)</f>
        <v>0</v>
      </c>
      <c r="P12" s="194">
        <f t="shared" si="16"/>
        <v>0</v>
      </c>
      <c r="Q12" s="193">
        <f>SUM(Q9)</f>
        <v>0</v>
      </c>
      <c r="R12" s="189">
        <f t="shared" ref="R12:S12" si="17">SUM(R9)</f>
        <v>0</v>
      </c>
      <c r="S12" s="194">
        <f t="shared" si="17"/>
        <v>0</v>
      </c>
      <c r="T12" s="193">
        <f>SUM(T9)</f>
        <v>1552368</v>
      </c>
      <c r="U12" s="189">
        <f t="shared" ref="U12:V12" si="18">SUM(U9)</f>
        <v>2153078</v>
      </c>
      <c r="V12" s="194">
        <f t="shared" si="18"/>
        <v>3705446</v>
      </c>
      <c r="W12" s="193">
        <f>SUM(W9)</f>
        <v>0</v>
      </c>
      <c r="X12" s="189">
        <f t="shared" ref="X12:Y12" si="19">SUM(X9)</f>
        <v>3163105</v>
      </c>
      <c r="Y12" s="194">
        <f t="shared" si="19"/>
        <v>3163105</v>
      </c>
      <c r="Z12" s="193">
        <f>SUM(Z9)</f>
        <v>0</v>
      </c>
      <c r="AA12" s="189">
        <f t="shared" ref="AA12:AB12" si="20">SUM(AA9)</f>
        <v>3049176</v>
      </c>
      <c r="AB12" s="194">
        <f t="shared" si="20"/>
        <v>3049176</v>
      </c>
      <c r="AC12" s="193">
        <f>SUM(AC9)</f>
        <v>0</v>
      </c>
      <c r="AD12" s="189">
        <f t="shared" ref="AD12:AE12" si="21">SUM(AD9)</f>
        <v>2629900</v>
      </c>
      <c r="AE12" s="194">
        <f t="shared" si="21"/>
        <v>2629900</v>
      </c>
      <c r="AF12" s="193">
        <f>SUM(AF9)</f>
        <v>0</v>
      </c>
      <c r="AG12" s="189">
        <f t="shared" ref="AG12:AH12" si="22">SUM(AG9)</f>
        <v>1445225</v>
      </c>
      <c r="AH12" s="194">
        <f t="shared" si="22"/>
        <v>1445225</v>
      </c>
      <c r="AI12" s="193">
        <f>SUM(AI9)</f>
        <v>1552368</v>
      </c>
      <c r="AJ12" s="189">
        <f t="shared" ref="AJ12:AK12" si="23">SUM(AJ9)</f>
        <v>12440484</v>
      </c>
      <c r="AK12" s="194">
        <f t="shared" si="23"/>
        <v>13992852</v>
      </c>
      <c r="AL12" s="193">
        <f>SUM(AL9)</f>
        <v>0</v>
      </c>
      <c r="AM12" s="189">
        <f t="shared" ref="AM12:AN12" si="24">SUM(AM9)</f>
        <v>0</v>
      </c>
      <c r="AN12" s="194">
        <f t="shared" si="24"/>
        <v>0</v>
      </c>
      <c r="AO12" s="190">
        <f>SUM(AK12,AN12)</f>
        <v>13992852</v>
      </c>
    </row>
    <row r="13" spans="1:61" s="181" customFormat="1" ht="30" customHeight="1">
      <c r="A13" s="257"/>
      <c r="B13" s="258"/>
      <c r="C13" s="259"/>
      <c r="D13" s="209" t="s">
        <v>269</v>
      </c>
      <c r="E13" s="195">
        <f>SUM(E10)</f>
        <v>9410892</v>
      </c>
      <c r="F13" s="212">
        <f t="shared" ref="F13:G13" si="25">SUM(F10)</f>
        <v>0</v>
      </c>
      <c r="G13" s="197">
        <f t="shared" si="25"/>
        <v>9410892</v>
      </c>
      <c r="H13" s="195">
        <f>SUM(H10)</f>
        <v>0</v>
      </c>
      <c r="I13" s="212">
        <f t="shared" ref="I13:J13" si="26">SUM(I10)</f>
        <v>0</v>
      </c>
      <c r="J13" s="197">
        <f t="shared" si="26"/>
        <v>0</v>
      </c>
      <c r="K13" s="195">
        <f>SUM(K10)</f>
        <v>2000000</v>
      </c>
      <c r="L13" s="212">
        <f t="shared" ref="L13:M13" si="27">SUM(L10)</f>
        <v>0</v>
      </c>
      <c r="M13" s="197">
        <f t="shared" si="27"/>
        <v>2000000</v>
      </c>
      <c r="N13" s="195">
        <f>SUM(N10)</f>
        <v>3705446</v>
      </c>
      <c r="O13" s="212">
        <f t="shared" ref="O13:P13" si="28">SUM(O10)</f>
        <v>0</v>
      </c>
      <c r="P13" s="197">
        <f t="shared" si="28"/>
        <v>3705446</v>
      </c>
      <c r="Q13" s="195">
        <f>SUM(Q10)</f>
        <v>3705446</v>
      </c>
      <c r="R13" s="212">
        <f t="shared" ref="R13:S13" si="29">SUM(R10)</f>
        <v>0</v>
      </c>
      <c r="S13" s="197">
        <f t="shared" si="29"/>
        <v>3705446</v>
      </c>
      <c r="T13" s="195">
        <f>SUM(T10)</f>
        <v>0</v>
      </c>
      <c r="U13" s="212">
        <f t="shared" ref="U13:V13" si="30">SUM(U10)</f>
        <v>0</v>
      </c>
      <c r="V13" s="197">
        <f t="shared" si="30"/>
        <v>0</v>
      </c>
      <c r="W13" s="195">
        <f>SUM(W10)</f>
        <v>0</v>
      </c>
      <c r="X13" s="212">
        <f t="shared" ref="X13:Y13" si="31">SUM(X10)</f>
        <v>0</v>
      </c>
      <c r="Y13" s="197">
        <f t="shared" si="31"/>
        <v>0</v>
      </c>
      <c r="Z13" s="195">
        <f>SUM(Z10)</f>
        <v>0</v>
      </c>
      <c r="AA13" s="212">
        <f t="shared" ref="AA13:AB13" si="32">SUM(AA10)</f>
        <v>0</v>
      </c>
      <c r="AB13" s="197">
        <f t="shared" si="32"/>
        <v>0</v>
      </c>
      <c r="AC13" s="195">
        <f>SUM(AC10)</f>
        <v>0</v>
      </c>
      <c r="AD13" s="212">
        <f t="shared" ref="AD13:AE13" si="33">SUM(AD10)</f>
        <v>0</v>
      </c>
      <c r="AE13" s="197">
        <f t="shared" si="33"/>
        <v>0</v>
      </c>
      <c r="AF13" s="195">
        <f>SUM(AF10)</f>
        <v>0</v>
      </c>
      <c r="AG13" s="212">
        <f t="shared" ref="AG13:AH13" si="34">SUM(AG10)</f>
        <v>0</v>
      </c>
      <c r="AH13" s="197">
        <f t="shared" si="34"/>
        <v>0</v>
      </c>
      <c r="AI13" s="195">
        <f>SUM(AI10)</f>
        <v>9410892</v>
      </c>
      <c r="AJ13" s="212">
        <f t="shared" ref="AJ13:AK13" si="35">SUM(AJ10)</f>
        <v>0</v>
      </c>
      <c r="AK13" s="197">
        <f t="shared" si="35"/>
        <v>9410892</v>
      </c>
      <c r="AL13" s="195">
        <f>SUM(AL10)</f>
        <v>0</v>
      </c>
      <c r="AM13" s="212">
        <f t="shared" ref="AM13:AN13" si="36">SUM(AM10)</f>
        <v>0</v>
      </c>
      <c r="AN13" s="197">
        <f t="shared" si="36"/>
        <v>0</v>
      </c>
      <c r="AO13" s="165">
        <f>SUM(AK13,AN13)</f>
        <v>9410892</v>
      </c>
    </row>
    <row r="14" spans="1:61" ht="30" customHeight="1" thickBot="1">
      <c r="A14" s="260"/>
      <c r="B14" s="261"/>
      <c r="C14" s="262"/>
      <c r="D14" s="141" t="s">
        <v>279</v>
      </c>
      <c r="E14" s="171">
        <f>SUM(E11)</f>
        <v>10963260</v>
      </c>
      <c r="F14" s="172">
        <f t="shared" ref="F14:G14" si="37">SUM(F11)</f>
        <v>12440484</v>
      </c>
      <c r="G14" s="173">
        <f t="shared" si="37"/>
        <v>23403744</v>
      </c>
      <c r="H14" s="171">
        <f>SUM(H11)</f>
        <v>0</v>
      </c>
      <c r="I14" s="172">
        <f t="shared" ref="I14:J14" si="38">SUM(I11)</f>
        <v>0</v>
      </c>
      <c r="J14" s="173">
        <f t="shared" si="38"/>
        <v>0</v>
      </c>
      <c r="K14" s="171">
        <f>SUM(K11)</f>
        <v>2000000</v>
      </c>
      <c r="L14" s="172">
        <f t="shared" ref="L14:M14" si="39">SUM(L11)</f>
        <v>0</v>
      </c>
      <c r="M14" s="173">
        <f t="shared" si="39"/>
        <v>2000000</v>
      </c>
      <c r="N14" s="171">
        <f>SUM(N11)</f>
        <v>3705446</v>
      </c>
      <c r="O14" s="172">
        <f t="shared" ref="O14:P14" si="40">SUM(O11)</f>
        <v>0</v>
      </c>
      <c r="P14" s="173">
        <f t="shared" si="40"/>
        <v>3705446</v>
      </c>
      <c r="Q14" s="171">
        <f>SUM(Q11)</f>
        <v>3705446</v>
      </c>
      <c r="R14" s="172">
        <f t="shared" ref="R14:S14" si="41">SUM(R11)</f>
        <v>0</v>
      </c>
      <c r="S14" s="173">
        <f t="shared" si="41"/>
        <v>3705446</v>
      </c>
      <c r="T14" s="171">
        <f>SUM(T11)</f>
        <v>1552368</v>
      </c>
      <c r="U14" s="172">
        <f t="shared" ref="U14:V14" si="42">SUM(U11)</f>
        <v>2153078</v>
      </c>
      <c r="V14" s="173">
        <f t="shared" si="42"/>
        <v>3705446</v>
      </c>
      <c r="W14" s="171">
        <f>SUM(W11)</f>
        <v>0</v>
      </c>
      <c r="X14" s="172">
        <f t="shared" ref="X14:Y14" si="43">SUM(X11)</f>
        <v>3163105</v>
      </c>
      <c r="Y14" s="173">
        <f t="shared" si="43"/>
        <v>3163105</v>
      </c>
      <c r="Z14" s="171">
        <f>SUM(Z11)</f>
        <v>0</v>
      </c>
      <c r="AA14" s="172">
        <f t="shared" ref="AA14:AB14" si="44">SUM(AA11)</f>
        <v>3049176</v>
      </c>
      <c r="AB14" s="173">
        <f t="shared" si="44"/>
        <v>3049176</v>
      </c>
      <c r="AC14" s="171">
        <f>SUM(AC11)</f>
        <v>0</v>
      </c>
      <c r="AD14" s="172">
        <f t="shared" ref="AD14:AE14" si="45">SUM(AD11)</f>
        <v>2629900</v>
      </c>
      <c r="AE14" s="173">
        <f t="shared" si="45"/>
        <v>2629900</v>
      </c>
      <c r="AF14" s="171">
        <f>SUM(AF11)</f>
        <v>0</v>
      </c>
      <c r="AG14" s="172">
        <f t="shared" ref="AG14:AH14" si="46">SUM(AG11)</f>
        <v>1445225</v>
      </c>
      <c r="AH14" s="173">
        <f t="shared" si="46"/>
        <v>1445225</v>
      </c>
      <c r="AI14" s="171">
        <f>SUM(AI11)</f>
        <v>10963260</v>
      </c>
      <c r="AJ14" s="172">
        <f t="shared" ref="AJ14:AK14" si="47">SUM(AJ11)</f>
        <v>12440484</v>
      </c>
      <c r="AK14" s="173">
        <f t="shared" si="47"/>
        <v>23403744</v>
      </c>
      <c r="AL14" s="171">
        <f>SUM(AL11)</f>
        <v>0</v>
      </c>
      <c r="AM14" s="172">
        <f t="shared" ref="AM14:AN14" si="48">SUM(AM11)</f>
        <v>0</v>
      </c>
      <c r="AN14" s="173">
        <f t="shared" si="48"/>
        <v>0</v>
      </c>
      <c r="AO14" s="174">
        <f>SUM(AO12:AO13)</f>
        <v>23403744</v>
      </c>
    </row>
  </sheetData>
  <mergeCells count="39">
    <mergeCell ref="AP9:AP11"/>
    <mergeCell ref="E6:G6"/>
    <mergeCell ref="B8:D8"/>
    <mergeCell ref="W6:Y6"/>
    <mergeCell ref="Z6:AB6"/>
    <mergeCell ref="H6:J6"/>
    <mergeCell ref="K6:M6"/>
    <mergeCell ref="N6:P6"/>
    <mergeCell ref="Q6:S6"/>
    <mergeCell ref="T6:V6"/>
    <mergeCell ref="B6:B7"/>
    <mergeCell ref="C6:C7"/>
    <mergeCell ref="A1:AA1"/>
    <mergeCell ref="B3:Z3"/>
    <mergeCell ref="V4:Z4"/>
    <mergeCell ref="E5:G5"/>
    <mergeCell ref="H5:J5"/>
    <mergeCell ref="K5:M5"/>
    <mergeCell ref="N5:P5"/>
    <mergeCell ref="Q5:S5"/>
    <mergeCell ref="T5:V5"/>
    <mergeCell ref="W5:Y5"/>
    <mergeCell ref="Z5:AB5"/>
    <mergeCell ref="B2:E2"/>
    <mergeCell ref="AO6:AO7"/>
    <mergeCell ref="AF5:AH5"/>
    <mergeCell ref="AF6:AH6"/>
    <mergeCell ref="AC5:AE5"/>
    <mergeCell ref="AI5:AK5"/>
    <mergeCell ref="D6:D7"/>
    <mergeCell ref="A12:C14"/>
    <mergeCell ref="AL5:AN5"/>
    <mergeCell ref="AC6:AE6"/>
    <mergeCell ref="AI6:AK6"/>
    <mergeCell ref="AL6:AN6"/>
    <mergeCell ref="A9:A11"/>
    <mergeCell ref="B9:B11"/>
    <mergeCell ref="C9:C11"/>
    <mergeCell ref="A6:A7"/>
  </mergeCells>
  <printOptions horizontalCentered="1"/>
  <pageMargins left="0" right="0" top="0" bottom="0" header="0.31496062992125984" footer="0.31496062992125984"/>
  <pageSetup paperSize="9" scale="46" orientation="landscape" verticalDpi="597" r:id="rId1"/>
  <colBreaks count="1" manualBreakCount="1">
    <brk id="1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Zał Nr 1 maj</vt:lpstr>
      <vt:lpstr>Zał Nr 2 maj</vt:lpstr>
      <vt:lpstr>Zał Nr 1 do uzas. maj</vt:lpstr>
      <vt:lpstr>'Zał Nr 1 do uzas. maj'!Obszar_wydruku</vt:lpstr>
      <vt:lpstr>'Zał Nr 1 maj'!Obszar_wydruku</vt:lpstr>
      <vt:lpstr>'Zał Nr 2 maj'!Obszar_wydruku</vt:lpstr>
      <vt:lpstr>'Zał Nr 1 do uzas. maj'!Tytuły_wydruku</vt:lpstr>
      <vt:lpstr>'Zał Nr 1 maj'!Tytuły_wydruku</vt:lpstr>
      <vt:lpstr>'Zał Nr 2 maj'!Tytuły_wydruku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e.foremny</cp:lastModifiedBy>
  <cp:lastPrinted>2013-05-16T07:26:37Z</cp:lastPrinted>
  <dcterms:created xsi:type="dcterms:W3CDTF">2010-10-15T07:12:31Z</dcterms:created>
  <dcterms:modified xsi:type="dcterms:W3CDTF">2013-05-21T10:48:03Z</dcterms:modified>
</cp:coreProperties>
</file>