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.kajzar\Desktop\WPF\2024\UCHWAŁY\3 MARZEC\Sejmik\Auto do Sejmik II\"/>
    </mc:Choice>
  </mc:AlternateContent>
  <xr:revisionPtr revIDLastSave="0" documentId="13_ncr:1_{C7FB8477-5028-472E-A517-2E14A4681246}" xr6:coauthVersionLast="36" xr6:coauthVersionMax="36" xr10:uidLastSave="{00000000-0000-0000-0000-000000000000}"/>
  <bookViews>
    <workbookView xWindow="-120" yWindow="-120" windowWidth="29040" windowHeight="15840" activeTab="1" xr2:uid="{00000000-000D-0000-FFFF-FFFF00000000}"/>
  </bookViews>
  <sheets>
    <sheet name="Zał. nr 1" sheetId="27" r:id="rId1"/>
    <sheet name="Zał. nr 2" sheetId="28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1'!$A$1:$BO$22</definedName>
    <definedName name="_xlnm.Print_Area" localSheetId="1">'Zał. nr 2'!$A$1:$Y$10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7" l="1"/>
  <c r="H14" i="27"/>
  <c r="I14" i="27"/>
  <c r="J14" i="27"/>
  <c r="K14" i="27"/>
  <c r="L14" i="27"/>
  <c r="M14" i="27"/>
  <c r="N14" i="27"/>
  <c r="O14" i="27"/>
  <c r="P14" i="27"/>
  <c r="Q14" i="27"/>
  <c r="R14" i="27"/>
  <c r="S14" i="27"/>
  <c r="T14" i="27"/>
  <c r="U14" i="27"/>
  <c r="V14" i="27"/>
  <c r="W14" i="27"/>
  <c r="X14" i="27"/>
  <c r="Y14" i="27"/>
  <c r="Z14" i="27"/>
  <c r="AA14" i="27"/>
  <c r="AB14" i="27"/>
  <c r="AC14" i="27"/>
  <c r="AD14" i="27"/>
  <c r="AE14" i="27"/>
  <c r="AF14" i="27"/>
  <c r="AG14" i="27"/>
  <c r="AH14" i="27"/>
  <c r="AI14" i="27"/>
  <c r="AJ14" i="27"/>
  <c r="AK14" i="27"/>
  <c r="AL14" i="27"/>
  <c r="AM14" i="27"/>
  <c r="AN14" i="27"/>
  <c r="AO14" i="27"/>
  <c r="AP14" i="27"/>
  <c r="AQ14" i="27"/>
  <c r="AR14" i="27"/>
  <c r="AS14" i="27"/>
  <c r="AT14" i="27"/>
  <c r="AU14" i="27"/>
  <c r="AV14" i="27"/>
  <c r="AW14" i="27"/>
  <c r="AX14" i="27"/>
  <c r="AY14" i="27"/>
  <c r="AZ14" i="27"/>
  <c r="BA14" i="27"/>
  <c r="BB14" i="27"/>
  <c r="BC14" i="27"/>
  <c r="BD14" i="27"/>
  <c r="BE14" i="27"/>
  <c r="BF14" i="27"/>
  <c r="BG14" i="27"/>
  <c r="BH14" i="27"/>
  <c r="BI14" i="27"/>
  <c r="BJ14" i="27"/>
  <c r="BK14" i="27"/>
  <c r="BL14" i="27"/>
  <c r="BM14" i="27"/>
  <c r="BN14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X17" i="27"/>
  <c r="Y17" i="27"/>
  <c r="Z17" i="27"/>
  <c r="AA17" i="27"/>
  <c r="AB17" i="27"/>
  <c r="AC17" i="27"/>
  <c r="AD17" i="27"/>
  <c r="AE17" i="27"/>
  <c r="AF17" i="27"/>
  <c r="AG17" i="27"/>
  <c r="AH17" i="27"/>
  <c r="AI17" i="27"/>
  <c r="AJ17" i="27"/>
  <c r="AK17" i="27"/>
  <c r="AL17" i="27"/>
  <c r="AM17" i="27"/>
  <c r="AN17" i="27"/>
  <c r="AO17" i="27"/>
  <c r="AP17" i="27"/>
  <c r="AQ17" i="27"/>
  <c r="AR17" i="27"/>
  <c r="AS17" i="27"/>
  <c r="AT17" i="27"/>
  <c r="AU17" i="27"/>
  <c r="AV17" i="27"/>
  <c r="AW17" i="27"/>
  <c r="AX17" i="27"/>
  <c r="AY17" i="27"/>
  <c r="AZ17" i="27"/>
  <c r="BA17" i="27"/>
  <c r="BB17" i="27"/>
  <c r="BC17" i="27"/>
  <c r="BD17" i="27"/>
  <c r="BE17" i="27"/>
  <c r="BF17" i="27"/>
  <c r="BG17" i="27"/>
  <c r="BH17" i="27"/>
  <c r="BI17" i="27"/>
  <c r="BJ17" i="27"/>
  <c r="BK17" i="27"/>
  <c r="BL17" i="27"/>
  <c r="BM17" i="27"/>
  <c r="BN17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X18" i="27"/>
  <c r="Y18" i="27"/>
  <c r="Z18" i="27"/>
  <c r="AA18" i="27"/>
  <c r="AB18" i="27"/>
  <c r="AC18" i="27"/>
  <c r="AD18" i="27"/>
  <c r="AE18" i="27"/>
  <c r="AF18" i="27"/>
  <c r="AG18" i="27"/>
  <c r="AH18" i="27"/>
  <c r="AI18" i="27"/>
  <c r="AJ18" i="27"/>
  <c r="AK18" i="27"/>
  <c r="AL18" i="27"/>
  <c r="AM18" i="27"/>
  <c r="AN18" i="27"/>
  <c r="AO18" i="27"/>
  <c r="AP18" i="27"/>
  <c r="AQ18" i="27"/>
  <c r="AR18" i="27"/>
  <c r="AS18" i="27"/>
  <c r="AT18" i="27"/>
  <c r="AU18" i="27"/>
  <c r="AV18" i="27"/>
  <c r="AW18" i="27"/>
  <c r="AX18" i="27"/>
  <c r="AY18" i="27"/>
  <c r="AZ18" i="27"/>
  <c r="BA18" i="27"/>
  <c r="BB18" i="27"/>
  <c r="BC18" i="27"/>
  <c r="BD18" i="27"/>
  <c r="BE18" i="27"/>
  <c r="BF18" i="27"/>
  <c r="BG18" i="27"/>
  <c r="BH18" i="27"/>
  <c r="BI18" i="27"/>
  <c r="BJ18" i="27"/>
  <c r="BK18" i="27"/>
  <c r="BL18" i="27"/>
  <c r="BM18" i="27"/>
  <c r="BN18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AA19" i="27"/>
  <c r="AB19" i="27"/>
  <c r="AC19" i="27"/>
  <c r="AD19" i="27"/>
  <c r="AE19" i="27"/>
  <c r="AF19" i="27"/>
  <c r="AG19" i="27"/>
  <c r="AH19" i="27"/>
  <c r="AI19" i="27"/>
  <c r="AJ19" i="27"/>
  <c r="AK19" i="27"/>
  <c r="AL19" i="27"/>
  <c r="AM19" i="27"/>
  <c r="AN19" i="27"/>
  <c r="AO19" i="27"/>
  <c r="AP19" i="27"/>
  <c r="AQ19" i="27"/>
  <c r="AR19" i="27"/>
  <c r="AS19" i="27"/>
  <c r="AT19" i="27"/>
  <c r="AU19" i="27"/>
  <c r="AV19" i="27"/>
  <c r="AW19" i="27"/>
  <c r="AX19" i="27"/>
  <c r="AY19" i="27"/>
  <c r="AZ19" i="27"/>
  <c r="BA19" i="27"/>
  <c r="BB19" i="27"/>
  <c r="BC19" i="27"/>
  <c r="BD19" i="27"/>
  <c r="BE19" i="27"/>
  <c r="BF19" i="27"/>
  <c r="BG19" i="27"/>
  <c r="BH19" i="27"/>
  <c r="BI19" i="27"/>
  <c r="BJ19" i="27"/>
  <c r="BK19" i="27"/>
  <c r="BL19" i="27"/>
  <c r="BM19" i="27"/>
  <c r="BN19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X20" i="27"/>
  <c r="Y20" i="27"/>
  <c r="Z20" i="27"/>
  <c r="AA20" i="27"/>
  <c r="AB20" i="27"/>
  <c r="AC20" i="27"/>
  <c r="AD20" i="27"/>
  <c r="AE20" i="27"/>
  <c r="AF20" i="27"/>
  <c r="AG20" i="27"/>
  <c r="AH20" i="27"/>
  <c r="AI20" i="27"/>
  <c r="AJ20" i="27"/>
  <c r="AK20" i="27"/>
  <c r="AL20" i="27"/>
  <c r="AM20" i="27"/>
  <c r="AN20" i="27"/>
  <c r="AO20" i="27"/>
  <c r="AP20" i="27"/>
  <c r="AQ20" i="27"/>
  <c r="AR20" i="27"/>
  <c r="AS20" i="27"/>
  <c r="AT20" i="27"/>
  <c r="AU20" i="27"/>
  <c r="AV20" i="27"/>
  <c r="AW20" i="27"/>
  <c r="AX20" i="27"/>
  <c r="AY20" i="27"/>
  <c r="AZ20" i="27"/>
  <c r="BA20" i="27"/>
  <c r="BB20" i="27"/>
  <c r="BC20" i="27"/>
  <c r="BD20" i="27"/>
  <c r="BE20" i="27"/>
  <c r="BF20" i="27"/>
  <c r="BG20" i="27"/>
  <c r="BH20" i="27"/>
  <c r="BI20" i="27"/>
  <c r="BJ20" i="27"/>
  <c r="BK20" i="27"/>
  <c r="BL20" i="27"/>
  <c r="BM20" i="27"/>
  <c r="BN20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S21" i="27"/>
  <c r="T21" i="27"/>
  <c r="U21" i="27"/>
  <c r="V21" i="27"/>
  <c r="W21" i="27"/>
  <c r="X21" i="27"/>
  <c r="Y21" i="27"/>
  <c r="Z21" i="27"/>
  <c r="AA21" i="27"/>
  <c r="AB21" i="27"/>
  <c r="AC21" i="27"/>
  <c r="AD21" i="27"/>
  <c r="AE21" i="27"/>
  <c r="AF21" i="27"/>
  <c r="AG21" i="27"/>
  <c r="AH21" i="27"/>
  <c r="AI21" i="27"/>
  <c r="AJ21" i="27"/>
  <c r="AK21" i="27"/>
  <c r="AL21" i="27"/>
  <c r="AM21" i="27"/>
  <c r="AN21" i="27"/>
  <c r="AO21" i="27"/>
  <c r="AP21" i="27"/>
  <c r="AQ21" i="27"/>
  <c r="AR21" i="27"/>
  <c r="AS21" i="27"/>
  <c r="AT21" i="27"/>
  <c r="AU21" i="27"/>
  <c r="AV21" i="27"/>
  <c r="AW21" i="27"/>
  <c r="AX21" i="27"/>
  <c r="AY21" i="27"/>
  <c r="AZ21" i="27"/>
  <c r="BA21" i="27"/>
  <c r="BB21" i="27"/>
  <c r="BC21" i="27"/>
  <c r="BD21" i="27"/>
  <c r="BE21" i="27"/>
  <c r="BF21" i="27"/>
  <c r="BG21" i="27"/>
  <c r="BH21" i="27"/>
  <c r="BI21" i="27"/>
  <c r="BJ21" i="27"/>
  <c r="BK21" i="27"/>
  <c r="BL21" i="27"/>
  <c r="BM21" i="27"/>
  <c r="BN21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X22" i="27"/>
  <c r="Y22" i="27"/>
  <c r="Z22" i="27"/>
  <c r="AA22" i="27"/>
  <c r="AB22" i="27"/>
  <c r="AC22" i="27"/>
  <c r="AD22" i="27"/>
  <c r="AE22" i="27"/>
  <c r="AF22" i="27"/>
  <c r="AG22" i="27"/>
  <c r="AH22" i="27"/>
  <c r="AI22" i="27"/>
  <c r="AJ22" i="27"/>
  <c r="AK22" i="27"/>
  <c r="AL22" i="27"/>
  <c r="AM22" i="27"/>
  <c r="AN22" i="27"/>
  <c r="AO22" i="27"/>
  <c r="AP22" i="27"/>
  <c r="AQ22" i="27"/>
  <c r="AR22" i="27"/>
  <c r="AS22" i="27"/>
  <c r="AT22" i="27"/>
  <c r="AU22" i="27"/>
  <c r="AV22" i="27"/>
  <c r="AW22" i="27"/>
  <c r="AX22" i="27"/>
  <c r="AY22" i="27"/>
  <c r="AZ22" i="27"/>
  <c r="BA22" i="27"/>
  <c r="BB22" i="27"/>
  <c r="BC22" i="27"/>
  <c r="BD22" i="27"/>
  <c r="BE22" i="27"/>
  <c r="BF22" i="27"/>
  <c r="BG22" i="27"/>
  <c r="BH22" i="27"/>
  <c r="BI22" i="27"/>
  <c r="BJ22" i="27"/>
  <c r="BK22" i="27"/>
  <c r="BL22" i="27"/>
  <c r="BM22" i="27"/>
  <c r="BN22" i="27"/>
  <c r="F22" i="27"/>
  <c r="F17" i="27"/>
  <c r="F14" i="27"/>
  <c r="F7" i="27"/>
  <c r="BK7" i="27"/>
  <c r="BG7" i="27"/>
  <c r="BF7" i="27"/>
  <c r="BE7" i="27"/>
  <c r="BC7" i="27"/>
  <c r="BB7" i="27"/>
  <c r="AZ7" i="27"/>
  <c r="AY7" i="27"/>
  <c r="AW7" i="27"/>
  <c r="AV7" i="27"/>
  <c r="AT7" i="27"/>
  <c r="AS7" i="27"/>
  <c r="AQ7" i="27"/>
  <c r="AP7" i="27"/>
  <c r="AN7" i="27"/>
  <c r="AM7" i="27"/>
  <c r="AK7" i="27"/>
  <c r="AJ7" i="27"/>
  <c r="AH7" i="27"/>
  <c r="AG7" i="27"/>
  <c r="AE7" i="27"/>
  <c r="AD7" i="27"/>
  <c r="AB7" i="27"/>
  <c r="AA7" i="27"/>
  <c r="Y7" i="27"/>
  <c r="X7" i="27"/>
  <c r="W7" i="27"/>
  <c r="V7" i="27"/>
  <c r="S7" i="27"/>
  <c r="Q7" i="27"/>
  <c r="P7" i="27"/>
  <c r="O7" i="27"/>
  <c r="M7" i="27"/>
  <c r="L7" i="27"/>
  <c r="J7" i="27"/>
  <c r="I7" i="27"/>
  <c r="G7" i="27"/>
  <c r="BM6" i="27"/>
  <c r="BI6" i="27"/>
  <c r="BI7" i="27" s="1"/>
  <c r="BH6" i="27"/>
  <c r="BH7" i="27" s="1"/>
  <c r="BD6" i="27"/>
  <c r="BD7" i="27" s="1"/>
  <c r="BA6" i="27"/>
  <c r="BA7" i="27" s="1"/>
  <c r="AX6" i="27"/>
  <c r="AX7" i="27" s="1"/>
  <c r="AU6" i="27"/>
  <c r="AU7" i="27" s="1"/>
  <c r="AR6" i="27"/>
  <c r="AR7" i="27" s="1"/>
  <c r="AO6" i="27"/>
  <c r="AO7" i="27" s="1"/>
  <c r="AL6" i="27"/>
  <c r="AL7" i="27" s="1"/>
  <c r="AI6" i="27"/>
  <c r="AI7" i="27" s="1"/>
  <c r="AF6" i="27"/>
  <c r="AF7" i="27" s="1"/>
  <c r="AC6" i="27"/>
  <c r="AC7" i="27" s="1"/>
  <c r="Z6" i="27"/>
  <c r="Z7" i="27" s="1"/>
  <c r="W6" i="27"/>
  <c r="T6" i="27"/>
  <c r="T7" i="27" s="1"/>
  <c r="N6" i="27"/>
  <c r="N7" i="27" s="1"/>
  <c r="K6" i="27"/>
  <c r="K7" i="27" s="1"/>
  <c r="H6" i="27" l="1"/>
  <c r="H7" i="27" s="1"/>
  <c r="BM7" i="27"/>
  <c r="BL7" i="27"/>
  <c r="BJ6" i="27"/>
  <c r="BJ7" i="27" s="1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BN6" i="27" l="1"/>
  <c r="BN7" i="27" s="1"/>
  <c r="AB23" i="27" l="1"/>
  <c r="F23" i="27"/>
  <c r="F21" i="27"/>
  <c r="F20" i="27"/>
  <c r="F18" i="27"/>
  <c r="BF30" i="27"/>
  <c r="AT30" i="27"/>
  <c r="AP30" i="27"/>
  <c r="AN27" i="27"/>
  <c r="AH30" i="27"/>
  <c r="AD30" i="27"/>
  <c r="V30" i="27"/>
  <c r="R30" i="27"/>
  <c r="J30" i="27"/>
  <c r="F30" i="27"/>
  <c r="AP27" i="27" l="1"/>
  <c r="F31" i="27"/>
  <c r="J31" i="27"/>
  <c r="R31" i="27"/>
  <c r="AP31" i="27"/>
  <c r="AJ27" i="27"/>
  <c r="V31" i="27"/>
  <c r="AT31" i="27"/>
  <c r="AD31" i="27"/>
  <c r="AB27" i="27"/>
  <c r="T30" i="27"/>
  <c r="AH31" i="27"/>
  <c r="BF31" i="27"/>
  <c r="H30" i="27"/>
  <c r="BG30" i="27"/>
  <c r="P30" i="27"/>
  <c r="AF30" i="27"/>
  <c r="AV30" i="27"/>
  <c r="BL30" i="27"/>
  <c r="I30" i="27"/>
  <c r="M30" i="27"/>
  <c r="Q30" i="27"/>
  <c r="U30" i="27"/>
  <c r="Y27" i="27"/>
  <c r="Y30" i="27"/>
  <c r="AG27" i="27"/>
  <c r="AG30" i="27"/>
  <c r="AK27" i="27"/>
  <c r="AK30" i="27"/>
  <c r="AS30" i="27"/>
  <c r="AW30" i="27"/>
  <c r="BE30" i="27"/>
  <c r="AJ30" i="27"/>
  <c r="AZ30" i="27"/>
  <c r="BB30" i="27"/>
  <c r="BB31" i="27" s="1"/>
  <c r="K30" i="27"/>
  <c r="W30" i="27"/>
  <c r="AI30" i="27"/>
  <c r="AU30" i="27"/>
  <c r="AH27" i="27"/>
  <c r="X30" i="27"/>
  <c r="AN30" i="27"/>
  <c r="BD30" i="27"/>
  <c r="G30" i="27"/>
  <c r="O30" i="27"/>
  <c r="S30" i="27"/>
  <c r="AA30" i="27"/>
  <c r="AE30" i="27"/>
  <c r="AE27" i="27"/>
  <c r="AM30" i="27"/>
  <c r="AM27" i="27"/>
  <c r="AQ30" i="27"/>
  <c r="AQ27" i="27"/>
  <c r="AY30" i="27"/>
  <c r="BC30" i="27"/>
  <c r="BK30" i="27"/>
  <c r="F19" i="27"/>
  <c r="L30" i="27"/>
  <c r="AB30" i="27"/>
  <c r="AR30" i="27"/>
  <c r="BH30" i="27"/>
  <c r="AJ31" i="27" l="1"/>
  <c r="T31" i="27"/>
  <c r="AZ31" i="27"/>
  <c r="BC31" i="27"/>
  <c r="S31" i="27"/>
  <c r="BL31" i="27"/>
  <c r="Y31" i="27"/>
  <c r="AK31" i="27"/>
  <c r="BD31" i="27"/>
  <c r="I31" i="27"/>
  <c r="AE31" i="27"/>
  <c r="AF31" i="27"/>
  <c r="BK31" i="27"/>
  <c r="L31" i="27"/>
  <c r="Q31" i="27"/>
  <c r="P31" i="27"/>
  <c r="AQ31" i="27"/>
  <c r="G31" i="27"/>
  <c r="K31" i="27"/>
  <c r="AL30" i="27"/>
  <c r="AL31" i="27" s="1"/>
  <c r="BA30" i="27"/>
  <c r="Z30" i="27"/>
  <c r="Z31" i="27" s="1"/>
  <c r="AN31" i="27"/>
  <c r="BI30" i="27"/>
  <c r="AO30" i="27"/>
  <c r="AO31" i="27" s="1"/>
  <c r="AW31" i="27"/>
  <c r="BH31" i="27"/>
  <c r="W31" i="27"/>
  <c r="AI31" i="27"/>
  <c r="BG31" i="27"/>
  <c r="AY31" i="27"/>
  <c r="AM31" i="27"/>
  <c r="AA31" i="27"/>
  <c r="O31" i="27"/>
  <c r="AR31" i="27"/>
  <c r="N30" i="27"/>
  <c r="N31" i="27" s="1"/>
  <c r="X31" i="27"/>
  <c r="AC30" i="27"/>
  <c r="AC31" i="27" s="1"/>
  <c r="BE31" i="27"/>
  <c r="AU31" i="27"/>
  <c r="BM30" i="27"/>
  <c r="AV31" i="27"/>
  <c r="AB31" i="27"/>
  <c r="AX30" i="27"/>
  <c r="AX31" i="27" s="1"/>
  <c r="AS31" i="27"/>
  <c r="AG31" i="27"/>
  <c r="U31" i="27"/>
  <c r="M31" i="27"/>
  <c r="BM31" i="27" l="1"/>
  <c r="BJ30" i="27"/>
  <c r="H31" i="27"/>
  <c r="BI31" i="27"/>
  <c r="BA31" i="27"/>
  <c r="BJ31" i="27" l="1"/>
  <c r="BN30" i="27"/>
  <c r="BN31" i="27" l="1"/>
</calcChain>
</file>

<file path=xl/sharedStrings.xml><?xml version="1.0" encoding="utf-8"?>
<sst xmlns="http://schemas.openxmlformats.org/spreadsheetml/2006/main" count="106" uniqueCount="46">
  <si>
    <t>Lp.</t>
  </si>
  <si>
    <t>Zmiana</t>
  </si>
  <si>
    <t>Wyszczególnienie</t>
  </si>
  <si>
    <t>Podkarpackie Centrum Medycyny Dziecięcej</t>
  </si>
  <si>
    <t>Jednostka realizująca / departament nadzorujący</t>
  </si>
  <si>
    <t>Nazwa przedsięwzięcia / Uwagi</t>
  </si>
  <si>
    <t>Źródło finansowania</t>
  </si>
  <si>
    <t>Wartość zadania ogółem</t>
  </si>
  <si>
    <t>2030-2034</t>
  </si>
  <si>
    <t>razem zmiany w latach 2030-2034</t>
  </si>
  <si>
    <t xml:space="preserve">razem nakłady poniesione do końca 2023r. </t>
  </si>
  <si>
    <t>razem</t>
  </si>
  <si>
    <t>Uzasadnienie</t>
  </si>
  <si>
    <t>Przed zmianą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</si>
  <si>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</si>
  <si>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</si>
  <si>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</si>
  <si>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</si>
  <si>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</si>
  <si>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</si>
  <si>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</si>
  <si>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</si>
  <si>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</si>
  <si>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WPF 2024</t>
  </si>
  <si>
    <t>nakłady poniesione do końca 2023r.</t>
  </si>
  <si>
    <t>po zmianach do końca 2023r.</t>
  </si>
  <si>
    <t>środki własne</t>
  </si>
  <si>
    <t>Bieżące</t>
  </si>
  <si>
    <t>budżet UE</t>
  </si>
  <si>
    <t>budżet państwa</t>
  </si>
  <si>
    <t>inne</t>
  </si>
  <si>
    <t xml:space="preserve">razem </t>
  </si>
  <si>
    <t>Majątkowe</t>
  </si>
  <si>
    <t>OGÓŁEM</t>
  </si>
  <si>
    <t>Zmiana w dochodach bieżących</t>
  </si>
  <si>
    <t>Obciążenia</t>
  </si>
  <si>
    <t xml:space="preserve"> </t>
  </si>
  <si>
    <t>WPF marzec</t>
  </si>
  <si>
    <t>majatkowe</t>
  </si>
  <si>
    <t>Zmiana dotyczy zwiększenia łącznych nakładów oraz limitu wydatków w 2024 roku w związku z  wprowadzeniem niewykorzystanej w 2023 roku dotacji (dotychczas środki ujęte poza WPF).</t>
  </si>
  <si>
    <t>TABELARYCZNE ZESTAWIENIE WNIOSKÓW O DOKONANIE ZMIAN LIMITÓW WYDATKÓW W WPF NA LATA 2024 - 2045 - MARZEC II - autopoprawki</t>
  </si>
  <si>
    <t xml:space="preserve">Załącznik nr 1 do uzasadnienia 
do autopoprawek do projektu Uchwały Sejmiku Województwa Podkarpackiego w sprawie zmian w Wieloletniej Prognozie Finansowej Województwa Podkarpackiego na lata 2024 - 2045 </t>
  </si>
  <si>
    <t xml:space="preserve">Załącznik nr 2 do uzasadnienia 
do autopoprawek do projektu Uchwały Sejmiku Województwa Podkarpackiego w sprawie zmian w Wieloletniej Prognozie Finansowej Województwa Podkarpackiego na lata 2024 - 2045 </t>
  </si>
  <si>
    <t>WPF marzec II - autopoprawki</t>
  </si>
  <si>
    <t>Tabela Nr 1. Zestawienie zmian wysokości wydatków przeznaczonych na realizację przyszłych inwestycji jednorocznych</t>
  </si>
  <si>
    <t>OZ / KSW Nr 2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</si>
</sst>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5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2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sz val="9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name val="Czcionka tekstu podstawowego"/>
      <family val="2"/>
      <charset val="238"/>
    </font>
    <font>
      <b/>
      <sz val="16"/>
      <name val="Czcionka tekstu podstawowego"/>
      <family val="2"/>
      <charset val="238"/>
    </font>
    <font>
      <sz val="16"/>
      <name val="Calibri"/>
      <family val="2"/>
      <charset val="238"/>
      <scheme val="minor"/>
    </font>
    <font>
      <sz val="18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5"/>
      <color theme="1"/>
      <name val="Czcionka tekstu podstawowego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7"/>
      <color theme="1"/>
      <name val="Arial"/>
      <family val="2"/>
      <charset val="238"/>
    </font>
    <font>
      <sz val="17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sz val="18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43" fontId="27" fillId="0" borderId="0" applyFont="0" applyFill="0" applyBorder="0" applyAlignment="0" applyProtection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27" fillId="0" borderId="0" xfId="0" applyFont="1" applyAlignment="1">
      <alignment horizontal="center"/>
    </xf>
    <xf numFmtId="0" fontId="27" fillId="0" borderId="0" xfId="0" applyFont="1"/>
    <xf numFmtId="0" fontId="32" fillId="0" borderId="0" xfId="2" applyFont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3" fontId="34" fillId="0" borderId="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0" fillId="0" borderId="0" xfId="0" applyAlignment="1">
      <alignment vertical="center"/>
    </xf>
    <xf numFmtId="0" fontId="30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" fontId="32" fillId="0" borderId="4" xfId="0" applyNumberFormat="1" applyFont="1" applyBorder="1" applyAlignment="1">
      <alignment vertical="center"/>
    </xf>
    <xf numFmtId="3" fontId="34" fillId="0" borderId="4" xfId="0" applyNumberFormat="1" applyFont="1" applyBorder="1" applyAlignment="1">
      <alignment vertical="center"/>
    </xf>
    <xf numFmtId="0" fontId="38" fillId="0" borderId="0" xfId="61" applyFont="1" applyAlignment="1">
      <alignment horizontal="center"/>
    </xf>
    <xf numFmtId="0" fontId="2" fillId="0" borderId="0" xfId="61"/>
    <xf numFmtId="0" fontId="39" fillId="2" borderId="33" xfId="2" applyFont="1" applyFill="1" applyBorder="1" applyAlignment="1">
      <alignment horizontal="center" vertical="center"/>
    </xf>
    <xf numFmtId="0" fontId="39" fillId="2" borderId="2" xfId="2" applyFont="1" applyFill="1" applyBorder="1" applyAlignment="1">
      <alignment horizontal="center" vertical="center"/>
    </xf>
    <xf numFmtId="0" fontId="40" fillId="0" borderId="2" xfId="2" applyFont="1" applyBorder="1" applyAlignment="1">
      <alignment horizontal="center" vertical="center"/>
    </xf>
    <xf numFmtId="0" fontId="42" fillId="0" borderId="0" xfId="62" applyFont="1" applyAlignment="1">
      <alignment horizontal="center" vertical="center"/>
    </xf>
    <xf numFmtId="0" fontId="42" fillId="0" borderId="0" xfId="62" applyFont="1" applyAlignment="1">
      <alignment vertical="center"/>
    </xf>
    <xf numFmtId="0" fontId="44" fillId="0" borderId="41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 wrapText="1"/>
    </xf>
    <xf numFmtId="0" fontId="44" fillId="0" borderId="24" xfId="2" applyFont="1" applyBorder="1" applyAlignment="1">
      <alignment horizontal="center" vertical="center" wrapText="1"/>
    </xf>
    <xf numFmtId="0" fontId="39" fillId="0" borderId="24" xfId="2" applyFont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 wrapText="1"/>
    </xf>
    <xf numFmtId="0" fontId="44" fillId="0" borderId="9" xfId="2" applyFont="1" applyBorder="1" applyAlignment="1">
      <alignment horizontal="center" vertical="center" wrapText="1"/>
    </xf>
    <xf numFmtId="3" fontId="38" fillId="0" borderId="0" xfId="2" applyNumberFormat="1" applyFont="1" applyAlignment="1">
      <alignment horizontal="center"/>
    </xf>
    <xf numFmtId="0" fontId="46" fillId="0" borderId="0" xfId="2" applyFont="1" applyAlignment="1">
      <alignment horizontal="center"/>
    </xf>
    <xf numFmtId="0" fontId="45" fillId="0" borderId="56" xfId="2" applyFont="1" applyBorder="1" applyAlignment="1">
      <alignment horizontal="left" vertical="center"/>
    </xf>
    <xf numFmtId="0" fontId="45" fillId="2" borderId="57" xfId="2" applyFont="1" applyFill="1" applyBorder="1" applyAlignment="1">
      <alignment horizontal="left" vertical="center"/>
    </xf>
    <xf numFmtId="3" fontId="43" fillId="0" borderId="56" xfId="2" applyNumberFormat="1" applyFont="1" applyBorder="1" applyAlignment="1">
      <alignment horizontal="right" vertical="center"/>
    </xf>
    <xf numFmtId="3" fontId="43" fillId="3" borderId="58" xfId="2" applyNumberFormat="1" applyFont="1" applyFill="1" applyBorder="1" applyAlignment="1">
      <alignment horizontal="right" vertical="center"/>
    </xf>
    <xf numFmtId="3" fontId="45" fillId="0" borderId="59" xfId="2" applyNumberFormat="1" applyFont="1" applyBorder="1" applyAlignment="1">
      <alignment horizontal="right" vertical="center" wrapText="1"/>
    </xf>
    <xf numFmtId="3" fontId="43" fillId="0" borderId="58" xfId="2" applyNumberFormat="1" applyFont="1" applyBorder="1" applyAlignment="1">
      <alignment horizontal="right" vertical="center"/>
    </xf>
    <xf numFmtId="3" fontId="43" fillId="2" borderId="58" xfId="2" applyNumberFormat="1" applyFont="1" applyFill="1" applyBorder="1" applyAlignment="1">
      <alignment horizontal="right" vertical="center"/>
    </xf>
    <xf numFmtId="3" fontId="45" fillId="0" borderId="56" xfId="2" applyNumberFormat="1" applyFont="1" applyBorder="1" applyAlignment="1">
      <alignment horizontal="right" vertical="center" wrapText="1"/>
    </xf>
    <xf numFmtId="3" fontId="45" fillId="0" borderId="60" xfId="2" applyNumberFormat="1" applyFont="1" applyBorder="1" applyAlignment="1">
      <alignment horizontal="right" vertical="center" wrapText="1"/>
    </xf>
    <xf numFmtId="3" fontId="47" fillId="0" borderId="0" xfId="2" applyNumberFormat="1" applyFont="1" applyAlignment="1">
      <alignment horizontal="center"/>
    </xf>
    <xf numFmtId="3" fontId="43" fillId="4" borderId="62" xfId="2" applyNumberFormat="1" applyFont="1" applyFill="1" applyBorder="1" applyAlignment="1">
      <alignment horizontal="right" vertical="center"/>
    </xf>
    <xf numFmtId="3" fontId="43" fillId="4" borderId="64" xfId="2" applyNumberFormat="1" applyFont="1" applyFill="1" applyBorder="1" applyAlignment="1">
      <alignment horizontal="right" vertical="center"/>
    </xf>
    <xf numFmtId="3" fontId="43" fillId="4" borderId="63" xfId="2" applyNumberFormat="1" applyFont="1" applyFill="1" applyBorder="1" applyAlignment="1">
      <alignment horizontal="right" vertical="center"/>
    </xf>
    <xf numFmtId="3" fontId="43" fillId="4" borderId="65" xfId="2" applyNumberFormat="1" applyFont="1" applyFill="1" applyBorder="1" applyAlignment="1">
      <alignment horizontal="right" vertical="center"/>
    </xf>
    <xf numFmtId="3" fontId="45" fillId="0" borderId="67" xfId="2" applyNumberFormat="1" applyFont="1" applyBorder="1" applyAlignment="1">
      <alignment horizontal="right" vertical="center"/>
    </xf>
    <xf numFmtId="3" fontId="45" fillId="0" borderId="7" xfId="2" applyNumberFormat="1" applyFont="1" applyBorder="1" applyAlignment="1">
      <alignment horizontal="right" vertical="center"/>
    </xf>
    <xf numFmtId="3" fontId="45" fillId="0" borderId="17" xfId="2" applyNumberFormat="1" applyFont="1" applyBorder="1" applyAlignment="1">
      <alignment horizontal="right" vertical="center"/>
    </xf>
    <xf numFmtId="3" fontId="45" fillId="0" borderId="29" xfId="2" applyNumberFormat="1" applyFont="1" applyBorder="1" applyAlignment="1">
      <alignment horizontal="right" vertical="center"/>
    </xf>
    <xf numFmtId="3" fontId="45" fillId="0" borderId="30" xfId="2" applyNumberFormat="1" applyFont="1" applyBorder="1" applyAlignment="1">
      <alignment horizontal="right" vertical="center"/>
    </xf>
    <xf numFmtId="0" fontId="48" fillId="0" borderId="0" xfId="61" applyFont="1"/>
    <xf numFmtId="0" fontId="47" fillId="0" borderId="0" xfId="61" applyFont="1"/>
    <xf numFmtId="3" fontId="45" fillId="2" borderId="22" xfId="2" applyNumberFormat="1" applyFont="1" applyFill="1" applyBorder="1" applyAlignment="1">
      <alignment horizontal="right" vertical="center"/>
    </xf>
    <xf numFmtId="3" fontId="45" fillId="3" borderId="4" xfId="2" applyNumberFormat="1" applyFont="1" applyFill="1" applyBorder="1" applyAlignment="1">
      <alignment horizontal="right" vertical="center"/>
    </xf>
    <xf numFmtId="3" fontId="45" fillId="2" borderId="4" xfId="2" applyNumberFormat="1" applyFont="1" applyFill="1" applyBorder="1" applyAlignment="1">
      <alignment horizontal="right" vertical="center"/>
    </xf>
    <xf numFmtId="3" fontId="45" fillId="2" borderId="5" xfId="2" applyNumberFormat="1" applyFont="1" applyFill="1" applyBorder="1" applyAlignment="1">
      <alignment horizontal="right" vertical="center"/>
    </xf>
    <xf numFmtId="0" fontId="47" fillId="2" borderId="0" xfId="61" applyFont="1" applyFill="1"/>
    <xf numFmtId="3" fontId="45" fillId="0" borderId="22" xfId="2" applyNumberFormat="1" applyFont="1" applyBorder="1" applyAlignment="1">
      <alignment horizontal="right" vertical="center"/>
    </xf>
    <xf numFmtId="3" fontId="45" fillId="0" borderId="4" xfId="2" applyNumberFormat="1" applyFont="1" applyBorder="1" applyAlignment="1">
      <alignment horizontal="right" vertical="center"/>
    </xf>
    <xf numFmtId="3" fontId="45" fillId="0" borderId="20" xfId="2" applyNumberFormat="1" applyFont="1" applyBorder="1" applyAlignment="1">
      <alignment horizontal="right" vertical="center"/>
    </xf>
    <xf numFmtId="3" fontId="45" fillId="0" borderId="6" xfId="2" applyNumberFormat="1" applyFont="1" applyBorder="1" applyAlignment="1">
      <alignment horizontal="right" vertical="center"/>
    </xf>
    <xf numFmtId="3" fontId="45" fillId="0" borderId="5" xfId="2" applyNumberFormat="1" applyFont="1" applyBorder="1" applyAlignment="1">
      <alignment horizontal="right" vertical="center"/>
    </xf>
    <xf numFmtId="3" fontId="45" fillId="6" borderId="23" xfId="2" applyNumberFormat="1" applyFont="1" applyFill="1" applyBorder="1" applyAlignment="1">
      <alignment horizontal="right" vertical="center"/>
    </xf>
    <xf numFmtId="3" fontId="45" fillId="6" borderId="19" xfId="2" applyNumberFormat="1" applyFont="1" applyFill="1" applyBorder="1" applyAlignment="1">
      <alignment horizontal="right" vertical="center"/>
    </xf>
    <xf numFmtId="3" fontId="45" fillId="6" borderId="21" xfId="2" applyNumberFormat="1" applyFont="1" applyFill="1" applyBorder="1" applyAlignment="1">
      <alignment horizontal="right" vertical="center"/>
    </xf>
    <xf numFmtId="3" fontId="45" fillId="6" borderId="18" xfId="2" applyNumberFormat="1" applyFont="1" applyFill="1" applyBorder="1" applyAlignment="1">
      <alignment horizontal="right" vertical="center"/>
    </xf>
    <xf numFmtId="3" fontId="45" fillId="6" borderId="26" xfId="2" applyNumberFormat="1" applyFont="1" applyFill="1" applyBorder="1" applyAlignment="1">
      <alignment horizontal="right" vertical="center"/>
    </xf>
    <xf numFmtId="3" fontId="45" fillId="6" borderId="27" xfId="2" applyNumberFormat="1" applyFont="1" applyFill="1" applyBorder="1" applyAlignment="1">
      <alignment horizontal="right" vertical="center"/>
    </xf>
    <xf numFmtId="3" fontId="45" fillId="6" borderId="10" xfId="2" applyNumberFormat="1" applyFont="1" applyFill="1" applyBorder="1" applyAlignment="1">
      <alignment horizontal="right" vertical="center"/>
    </xf>
    <xf numFmtId="3" fontId="45" fillId="6" borderId="9" xfId="2" applyNumberFormat="1" applyFont="1" applyFill="1" applyBorder="1" applyAlignment="1">
      <alignment horizontal="right" vertical="center"/>
    </xf>
    <xf numFmtId="3" fontId="45" fillId="0" borderId="25" xfId="2" applyNumberFormat="1" applyFont="1" applyBorder="1" applyAlignment="1">
      <alignment horizontal="right" vertical="center"/>
    </xf>
    <xf numFmtId="3" fontId="45" fillId="0" borderId="14" xfId="2" applyNumberFormat="1" applyFont="1" applyBorder="1" applyAlignment="1">
      <alignment horizontal="right" vertical="center"/>
    </xf>
    <xf numFmtId="3" fontId="45" fillId="0" borderId="16" xfId="2" applyNumberFormat="1" applyFont="1" applyBorder="1" applyAlignment="1">
      <alignment horizontal="right" vertical="center"/>
    </xf>
    <xf numFmtId="3" fontId="45" fillId="0" borderId="13" xfId="2" applyNumberFormat="1" applyFont="1" applyBorder="1" applyAlignment="1">
      <alignment horizontal="right" vertical="center"/>
    </xf>
    <xf numFmtId="3" fontId="45" fillId="0" borderId="15" xfId="2" applyNumberFormat="1" applyFont="1" applyBorder="1" applyAlignment="1">
      <alignment horizontal="right" vertical="center"/>
    </xf>
    <xf numFmtId="3" fontId="45" fillId="6" borderId="28" xfId="2" applyNumberFormat="1" applyFont="1" applyFill="1" applyBorder="1" applyAlignment="1">
      <alignment horizontal="right" vertical="center"/>
    </xf>
    <xf numFmtId="3" fontId="45" fillId="6" borderId="32" xfId="2" applyNumberFormat="1" applyFont="1" applyFill="1" applyBorder="1" applyAlignment="1">
      <alignment horizontal="right" vertical="center"/>
    </xf>
    <xf numFmtId="3" fontId="45" fillId="6" borderId="37" xfId="2" applyNumberFormat="1" applyFont="1" applyFill="1" applyBorder="1" applyAlignment="1">
      <alignment horizontal="right" vertical="center"/>
    </xf>
    <xf numFmtId="3" fontId="45" fillId="6" borderId="68" xfId="2" applyNumberFormat="1" applyFont="1" applyFill="1" applyBorder="1" applyAlignment="1">
      <alignment horizontal="right" vertical="center"/>
    </xf>
    <xf numFmtId="3" fontId="45" fillId="0" borderId="31" xfId="2" applyNumberFormat="1" applyFont="1" applyBorder="1" applyAlignment="1">
      <alignment horizontal="right" vertical="center"/>
    </xf>
    <xf numFmtId="3" fontId="45" fillId="0" borderId="23" xfId="2" applyNumberFormat="1" applyFont="1" applyBorder="1" applyAlignment="1">
      <alignment horizontal="right" vertical="center"/>
    </xf>
    <xf numFmtId="3" fontId="45" fillId="0" borderId="19" xfId="2" applyNumberFormat="1" applyFont="1" applyBorder="1" applyAlignment="1">
      <alignment horizontal="right" vertical="center"/>
    </xf>
    <xf numFmtId="3" fontId="45" fillId="0" borderId="21" xfId="2" applyNumberFormat="1" applyFont="1" applyBorder="1" applyAlignment="1">
      <alignment horizontal="right" vertical="center"/>
    </xf>
    <xf numFmtId="3" fontId="45" fillId="6" borderId="43" xfId="2" applyNumberFormat="1" applyFont="1" applyFill="1" applyBorder="1" applyAlignment="1">
      <alignment horizontal="right" vertical="center"/>
    </xf>
    <xf numFmtId="3" fontId="45" fillId="6" borderId="42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49" fillId="2" borderId="0" xfId="2" applyFont="1" applyFill="1"/>
    <xf numFmtId="0" fontId="50" fillId="2" borderId="0" xfId="2" applyFont="1" applyFill="1"/>
    <xf numFmtId="0" fontId="27" fillId="0" borderId="0" xfId="2" applyAlignment="1">
      <alignment horizontal="left"/>
    </xf>
    <xf numFmtId="0" fontId="0" fillId="0" borderId="0" xfId="2" applyFont="1" applyAlignment="1">
      <alignment horizontal="left"/>
    </xf>
    <xf numFmtId="3" fontId="51" fillId="0" borderId="0" xfId="2" applyNumberFormat="1" applyFont="1"/>
    <xf numFmtId="3" fontId="53" fillId="0" borderId="7" xfId="2" applyNumberFormat="1" applyFont="1" applyBorder="1"/>
    <xf numFmtId="0" fontId="36" fillId="0" borderId="7" xfId="2" applyFont="1" applyBorder="1"/>
    <xf numFmtId="0" fontId="27" fillId="0" borderId="7" xfId="2" applyBorder="1"/>
    <xf numFmtId="0" fontId="27" fillId="0" borderId="0" xfId="2"/>
    <xf numFmtId="3" fontId="53" fillId="0" borderId="4" xfId="2" applyNumberFormat="1" applyFont="1" applyBorder="1"/>
    <xf numFmtId="0" fontId="36" fillId="0" borderId="4" xfId="2" applyFont="1" applyBorder="1"/>
    <xf numFmtId="0" fontId="27" fillId="0" borderId="4" xfId="2" applyBorder="1"/>
    <xf numFmtId="0" fontId="54" fillId="0" borderId="0" xfId="61" applyFont="1" applyAlignment="1">
      <alignment horizontal="center"/>
    </xf>
    <xf numFmtId="0" fontId="53" fillId="0" borderId="4" xfId="2" applyFont="1" applyBorder="1"/>
    <xf numFmtId="3" fontId="27" fillId="0" borderId="0" xfId="2" applyNumberFormat="1"/>
    <xf numFmtId="3" fontId="27" fillId="0" borderId="4" xfId="2" applyNumberFormat="1" applyBorder="1"/>
    <xf numFmtId="0" fontId="53" fillId="0" borderId="0" xfId="2" applyFont="1" applyAlignment="1">
      <alignment horizontal="left"/>
    </xf>
    <xf numFmtId="3" fontId="53" fillId="0" borderId="0" xfId="2" applyNumberFormat="1" applyFont="1"/>
    <xf numFmtId="0" fontId="53" fillId="0" borderId="0" xfId="2" applyFont="1"/>
    <xf numFmtId="0" fontId="55" fillId="0" borderId="0" xfId="2" applyFont="1"/>
    <xf numFmtId="0" fontId="56" fillId="0" borderId="0" xfId="2" applyFont="1" applyAlignment="1">
      <alignment horizontal="center"/>
    </xf>
    <xf numFmtId="0" fontId="40" fillId="0" borderId="4" xfId="2" applyFont="1" applyBorder="1"/>
    <xf numFmtId="0" fontId="45" fillId="0" borderId="0" xfId="61" applyFont="1"/>
    <xf numFmtId="0" fontId="28" fillId="2" borderId="0" xfId="61" applyFont="1" applyFill="1"/>
    <xf numFmtId="0" fontId="2" fillId="0" borderId="0" xfId="61" applyAlignment="1">
      <alignment horizontal="center"/>
    </xf>
    <xf numFmtId="3" fontId="2" fillId="0" borderId="0" xfId="61" applyNumberFormat="1"/>
    <xf numFmtId="3" fontId="45" fillId="0" borderId="66" xfId="2" applyNumberFormat="1" applyFont="1" applyBorder="1" applyAlignment="1">
      <alignment horizontal="right" vertical="center"/>
    </xf>
    <xf numFmtId="3" fontId="45" fillId="0" borderId="69" xfId="2" applyNumberFormat="1" applyFont="1" applyBorder="1" applyAlignment="1">
      <alignment horizontal="right" vertical="center"/>
    </xf>
    <xf numFmtId="3" fontId="45" fillId="0" borderId="52" xfId="2" applyNumberFormat="1" applyFont="1" applyBorder="1" applyAlignment="1">
      <alignment horizontal="right" vertical="center"/>
    </xf>
    <xf numFmtId="3" fontId="45" fillId="6" borderId="70" xfId="2" applyNumberFormat="1" applyFont="1" applyFill="1" applyBorder="1" applyAlignment="1">
      <alignment horizontal="right" vertical="center"/>
    </xf>
    <xf numFmtId="3" fontId="45" fillId="0" borderId="71" xfId="2" applyNumberFormat="1" applyFont="1" applyBorder="1" applyAlignment="1">
      <alignment horizontal="right" vertical="center"/>
    </xf>
    <xf numFmtId="3" fontId="43" fillId="0" borderId="59" xfId="2" applyNumberFormat="1" applyFont="1" applyBorder="1" applyAlignment="1">
      <alignment horizontal="right" vertical="center"/>
    </xf>
    <xf numFmtId="3" fontId="45" fillId="3" borderId="59" xfId="2" applyNumberFormat="1" applyFont="1" applyFill="1" applyBorder="1" applyAlignment="1">
      <alignment horizontal="right" vertical="center" wrapText="1"/>
    </xf>
    <xf numFmtId="3" fontId="48" fillId="0" borderId="0" xfId="2" applyNumberFormat="1" applyFont="1"/>
    <xf numFmtId="0" fontId="48" fillId="0" borderId="0" xfId="2" applyFont="1"/>
    <xf numFmtId="0" fontId="47" fillId="0" borderId="0" xfId="2" applyFont="1"/>
    <xf numFmtId="3" fontId="45" fillId="2" borderId="72" xfId="2" applyNumberFormat="1" applyFont="1" applyFill="1" applyBorder="1" applyAlignment="1">
      <alignment horizontal="right" vertical="center"/>
    </xf>
    <xf numFmtId="3" fontId="45" fillId="2" borderId="74" xfId="2" applyNumberFormat="1" applyFont="1" applyFill="1" applyBorder="1" applyAlignment="1">
      <alignment horizontal="right" vertical="center"/>
    </xf>
    <xf numFmtId="3" fontId="45" fillId="0" borderId="74" xfId="2" applyNumberFormat="1" applyFont="1" applyBorder="1" applyAlignment="1">
      <alignment horizontal="right" vertical="center"/>
    </xf>
    <xf numFmtId="0" fontId="35" fillId="2" borderId="0" xfId="2" applyFont="1" applyFill="1" applyBorder="1" applyAlignment="1">
      <alignment horizontal="left" vertical="center"/>
    </xf>
    <xf numFmtId="0" fontId="35" fillId="2" borderId="1" xfId="2" applyFont="1" applyFill="1" applyBorder="1" applyAlignment="1">
      <alignment horizontal="left" vertical="center"/>
    </xf>
    <xf numFmtId="0" fontId="37" fillId="0" borderId="0" xfId="2" applyFont="1" applyBorder="1" applyAlignment="1">
      <alignment horizontal="center" vertical="center" wrapText="1"/>
    </xf>
    <xf numFmtId="0" fontId="37" fillId="0" borderId="1" xfId="2" applyFont="1" applyBorder="1" applyAlignment="1">
      <alignment horizontal="center" vertical="center" wrapText="1"/>
    </xf>
    <xf numFmtId="0" fontId="40" fillId="0" borderId="39" xfId="2" applyFont="1" applyBorder="1" applyAlignment="1">
      <alignment horizontal="center" vertical="center"/>
    </xf>
    <xf numFmtId="0" fontId="40" fillId="0" borderId="36" xfId="2" applyFont="1" applyBorder="1" applyAlignment="1">
      <alignment horizontal="center" vertical="center"/>
    </xf>
    <xf numFmtId="0" fontId="40" fillId="0" borderId="48" xfId="2" applyFont="1" applyBorder="1" applyAlignment="1">
      <alignment horizontal="center" vertical="center"/>
    </xf>
    <xf numFmtId="0" fontId="40" fillId="0" borderId="49" xfId="2" applyFont="1" applyBorder="1" applyAlignment="1">
      <alignment horizontal="center" vertical="center"/>
    </xf>
    <xf numFmtId="0" fontId="40" fillId="0" borderId="50" xfId="2" applyFont="1" applyBorder="1" applyAlignment="1">
      <alignment horizontal="center" vertical="center"/>
    </xf>
    <xf numFmtId="0" fontId="40" fillId="0" borderId="35" xfId="2" applyFont="1" applyBorder="1" applyAlignment="1">
      <alignment horizontal="center" vertical="center"/>
    </xf>
    <xf numFmtId="0" fontId="41" fillId="0" borderId="48" xfId="2" applyFont="1" applyBorder="1" applyAlignment="1">
      <alignment horizontal="center" vertical="center"/>
    </xf>
    <xf numFmtId="0" fontId="41" fillId="0" borderId="49" xfId="2" applyFont="1" applyBorder="1" applyAlignment="1">
      <alignment horizontal="center" vertical="center"/>
    </xf>
    <xf numFmtId="0" fontId="41" fillId="0" borderId="50" xfId="2" applyFont="1" applyBorder="1" applyAlignment="1">
      <alignment horizontal="center" vertical="center"/>
    </xf>
    <xf numFmtId="0" fontId="40" fillId="0" borderId="33" xfId="2" applyFont="1" applyBorder="1" applyAlignment="1">
      <alignment horizontal="center" vertical="center"/>
    </xf>
    <xf numFmtId="0" fontId="40" fillId="0" borderId="38" xfId="2" applyFont="1" applyBorder="1" applyAlignment="1">
      <alignment horizontal="center" vertical="center"/>
    </xf>
    <xf numFmtId="0" fontId="40" fillId="0" borderId="34" xfId="2" applyFont="1" applyBorder="1" applyAlignment="1">
      <alignment horizontal="center" vertical="center"/>
    </xf>
    <xf numFmtId="0" fontId="40" fillId="2" borderId="33" xfId="2" applyFont="1" applyFill="1" applyBorder="1" applyAlignment="1">
      <alignment horizontal="center" vertical="center"/>
    </xf>
    <xf numFmtId="0" fontId="40" fillId="2" borderId="38" xfId="2" applyFont="1" applyFill="1" applyBorder="1" applyAlignment="1">
      <alignment horizontal="center" vertical="center"/>
    </xf>
    <xf numFmtId="0" fontId="40" fillId="2" borderId="34" xfId="2" applyFont="1" applyFill="1" applyBorder="1" applyAlignment="1">
      <alignment horizontal="center" vertical="center"/>
    </xf>
    <xf numFmtId="0" fontId="40" fillId="2" borderId="39" xfId="2" applyFont="1" applyFill="1" applyBorder="1" applyAlignment="1">
      <alignment horizontal="center" vertical="center"/>
    </xf>
    <xf numFmtId="0" fontId="40" fillId="2" borderId="35" xfId="2" applyFont="1" applyFill="1" applyBorder="1" applyAlignment="1">
      <alignment horizontal="center" vertical="center"/>
    </xf>
    <xf numFmtId="0" fontId="40" fillId="2" borderId="36" xfId="2" applyFont="1" applyFill="1" applyBorder="1" applyAlignment="1">
      <alignment horizontal="center" vertical="center"/>
    </xf>
    <xf numFmtId="0" fontId="44" fillId="0" borderId="11" xfId="2" applyFont="1" applyBorder="1" applyAlignment="1">
      <alignment horizontal="center" vertical="center"/>
    </xf>
    <xf numFmtId="0" fontId="44" fillId="0" borderId="12" xfId="2" applyFont="1" applyBorder="1" applyAlignment="1">
      <alignment horizontal="center" vertical="center"/>
    </xf>
    <xf numFmtId="0" fontId="44" fillId="0" borderId="52" xfId="2" applyFont="1" applyBorder="1" applyAlignment="1">
      <alignment horizontal="center" vertical="center"/>
    </xf>
    <xf numFmtId="0" fontId="44" fillId="0" borderId="25" xfId="2" applyFont="1" applyBorder="1" applyAlignment="1">
      <alignment horizontal="center" vertical="center"/>
    </xf>
    <xf numFmtId="0" fontId="44" fillId="0" borderId="14" xfId="2" applyFont="1" applyBorder="1" applyAlignment="1">
      <alignment horizontal="center" vertical="center"/>
    </xf>
    <xf numFmtId="0" fontId="44" fillId="0" borderId="16" xfId="2" applyFont="1" applyBorder="1" applyAlignment="1">
      <alignment horizontal="center" vertical="center"/>
    </xf>
    <xf numFmtId="0" fontId="44" fillId="2" borderId="25" xfId="2" applyFont="1" applyFill="1" applyBorder="1" applyAlignment="1">
      <alignment horizontal="center" vertical="center"/>
    </xf>
    <xf numFmtId="0" fontId="44" fillId="2" borderId="14" xfId="2" applyFont="1" applyFill="1" applyBorder="1" applyAlignment="1">
      <alignment horizontal="center" vertical="center"/>
    </xf>
    <xf numFmtId="0" fontId="44" fillId="2" borderId="16" xfId="2" applyFont="1" applyFill="1" applyBorder="1" applyAlignment="1">
      <alignment horizontal="center" vertical="center"/>
    </xf>
    <xf numFmtId="0" fontId="39" fillId="2" borderId="25" xfId="2" applyFont="1" applyFill="1" applyBorder="1" applyAlignment="1">
      <alignment horizontal="center" vertical="center"/>
    </xf>
    <xf numFmtId="0" fontId="39" fillId="2" borderId="14" xfId="2" applyFont="1" applyFill="1" applyBorder="1" applyAlignment="1">
      <alignment horizontal="center" vertical="center"/>
    </xf>
    <xf numFmtId="0" fontId="39" fillId="2" borderId="16" xfId="2" applyFont="1" applyFill="1" applyBorder="1" applyAlignment="1">
      <alignment horizontal="center" vertical="center"/>
    </xf>
    <xf numFmtId="0" fontId="43" fillId="2" borderId="44" xfId="2" applyFont="1" applyFill="1" applyBorder="1" applyAlignment="1">
      <alignment horizontal="center" vertical="center"/>
    </xf>
    <xf numFmtId="0" fontId="43" fillId="2" borderId="2" xfId="2" applyFont="1" applyFill="1" applyBorder="1" applyAlignment="1">
      <alignment horizontal="center" vertical="center"/>
    </xf>
    <xf numFmtId="0" fontId="44" fillId="2" borderId="51" xfId="2" applyFont="1" applyFill="1" applyBorder="1" applyAlignment="1">
      <alignment horizontal="center" vertical="center" wrapText="1"/>
    </xf>
    <xf numFmtId="0" fontId="44" fillId="2" borderId="53" xfId="2" applyFont="1" applyFill="1" applyBorder="1" applyAlignment="1">
      <alignment horizontal="center" vertical="center" wrapText="1"/>
    </xf>
    <xf numFmtId="0" fontId="39" fillId="2" borderId="51" xfId="2" applyFont="1" applyFill="1" applyBorder="1" applyAlignment="1">
      <alignment horizontal="center" vertical="center" wrapText="1"/>
    </xf>
    <xf numFmtId="0" fontId="39" fillId="2" borderId="53" xfId="2" applyFont="1" applyFill="1" applyBorder="1" applyAlignment="1">
      <alignment horizontal="center" vertical="center" wrapText="1"/>
    </xf>
    <xf numFmtId="0" fontId="44" fillId="0" borderId="33" xfId="2" applyFont="1" applyBorder="1" applyAlignment="1">
      <alignment horizontal="center" vertical="center" wrapText="1"/>
    </xf>
    <xf numFmtId="0" fontId="44" fillId="0" borderId="34" xfId="2" applyFont="1" applyBorder="1" applyAlignment="1">
      <alignment horizontal="center" vertical="center" wrapText="1"/>
    </xf>
    <xf numFmtId="0" fontId="44" fillId="0" borderId="40" xfId="2" applyFont="1" applyBorder="1" applyAlignment="1">
      <alignment horizontal="center" vertical="center" wrapText="1"/>
    </xf>
    <xf numFmtId="0" fontId="44" fillId="0" borderId="47" xfId="2" applyFont="1" applyBorder="1" applyAlignment="1">
      <alignment horizontal="center" vertical="center" wrapText="1"/>
    </xf>
    <xf numFmtId="0" fontId="47" fillId="0" borderId="55" xfId="61" applyFont="1" applyBorder="1" applyAlignment="1">
      <alignment horizontal="center"/>
    </xf>
    <xf numFmtId="0" fontId="47" fillId="0" borderId="61" xfId="61" applyFont="1" applyBorder="1" applyAlignment="1">
      <alignment horizontal="center"/>
    </xf>
    <xf numFmtId="0" fontId="47" fillId="0" borderId="45" xfId="61" applyFont="1" applyBorder="1" applyAlignment="1">
      <alignment horizontal="center"/>
    </xf>
    <xf numFmtId="0" fontId="45" fillId="2" borderId="22" xfId="2" applyFont="1" applyFill="1" applyBorder="1" applyAlignment="1">
      <alignment vertical="center"/>
    </xf>
    <xf numFmtId="0" fontId="45" fillId="2" borderId="5" xfId="2" applyFont="1" applyFill="1" applyBorder="1" applyAlignment="1">
      <alignment vertical="center"/>
    </xf>
    <xf numFmtId="0" fontId="45" fillId="0" borderId="22" xfId="2" applyFont="1" applyBorder="1" applyAlignment="1">
      <alignment horizontal="left" vertical="center"/>
    </xf>
    <xf numFmtId="0" fontId="45" fillId="0" borderId="5" xfId="2" applyFont="1" applyBorder="1" applyAlignment="1">
      <alignment horizontal="left" vertical="center"/>
    </xf>
    <xf numFmtId="0" fontId="44" fillId="0" borderId="2" xfId="2" applyFont="1" applyBorder="1" applyAlignment="1">
      <alignment horizontal="center" vertical="center" wrapText="1"/>
    </xf>
    <xf numFmtId="0" fontId="44" fillId="0" borderId="61" xfId="2" applyFont="1" applyBorder="1" applyAlignment="1">
      <alignment horizontal="center" vertical="center" wrapText="1"/>
    </xf>
    <xf numFmtId="0" fontId="45" fillId="0" borderId="2" xfId="61" applyFont="1" applyBorder="1" applyAlignment="1">
      <alignment horizontal="center" vertical="center"/>
    </xf>
    <xf numFmtId="0" fontId="45" fillId="0" borderId="54" xfId="61" applyFont="1" applyBorder="1" applyAlignment="1">
      <alignment horizontal="center" vertical="center"/>
    </xf>
    <xf numFmtId="0" fontId="45" fillId="6" borderId="23" xfId="2" applyFont="1" applyFill="1" applyBorder="1" applyAlignment="1">
      <alignment vertical="center"/>
    </xf>
    <xf numFmtId="0" fontId="45" fillId="6" borderId="26" xfId="2" applyFont="1" applyFill="1" applyBorder="1" applyAlignment="1">
      <alignment vertical="center"/>
    </xf>
    <xf numFmtId="0" fontId="45" fillId="5" borderId="33" xfId="2" applyFont="1" applyFill="1" applyBorder="1" applyAlignment="1">
      <alignment horizontal="center" vertical="center"/>
    </xf>
    <xf numFmtId="0" fontId="45" fillId="5" borderId="38" xfId="2" applyFont="1" applyFill="1" applyBorder="1" applyAlignment="1">
      <alignment horizontal="center" vertical="center"/>
    </xf>
    <xf numFmtId="0" fontId="45" fillId="5" borderId="40" xfId="2" applyFont="1" applyFill="1" applyBorder="1" applyAlignment="1">
      <alignment horizontal="center" vertical="center"/>
    </xf>
    <xf numFmtId="0" fontId="45" fillId="5" borderId="0" xfId="2" applyFont="1" applyFill="1" applyBorder="1" applyAlignment="1">
      <alignment horizontal="center" vertical="center"/>
    </xf>
    <xf numFmtId="0" fontId="45" fillId="5" borderId="46" xfId="2" applyFont="1" applyFill="1" applyBorder="1" applyAlignment="1">
      <alignment horizontal="center" vertical="center"/>
    </xf>
    <xf numFmtId="0" fontId="45" fillId="5" borderId="1" xfId="2" applyFont="1" applyFill="1" applyBorder="1" applyAlignment="1">
      <alignment horizontal="center" vertical="center"/>
    </xf>
    <xf numFmtId="0" fontId="45" fillId="0" borderId="25" xfId="2" applyFont="1" applyBorder="1" applyAlignment="1">
      <alignment horizontal="left" vertical="center"/>
    </xf>
    <xf numFmtId="0" fontId="45" fillId="0" borderId="15" xfId="2" applyFont="1" applyBorder="1" applyAlignment="1">
      <alignment horizontal="left" vertical="center"/>
    </xf>
    <xf numFmtId="0" fontId="45" fillId="0" borderId="22" xfId="2" applyFont="1" applyBorder="1" applyAlignment="1">
      <alignment vertical="center"/>
    </xf>
    <xf numFmtId="0" fontId="45" fillId="0" borderId="5" xfId="2" applyFont="1" applyBorder="1" applyAlignment="1">
      <alignment vertical="center"/>
    </xf>
    <xf numFmtId="0" fontId="45" fillId="5" borderId="47" xfId="2" applyFont="1" applyFill="1" applyBorder="1" applyAlignment="1">
      <alignment horizontal="center" vertical="center"/>
    </xf>
    <xf numFmtId="0" fontId="45" fillId="5" borderId="3" xfId="2" applyFont="1" applyFill="1" applyBorder="1" applyAlignment="1">
      <alignment horizontal="center" vertical="center"/>
    </xf>
    <xf numFmtId="0" fontId="45" fillId="0" borderId="31" xfId="2" applyFont="1" applyBorder="1" applyAlignment="1">
      <alignment horizontal="left" vertical="center"/>
    </xf>
    <xf numFmtId="0" fontId="45" fillId="0" borderId="66" xfId="2" applyFont="1" applyBorder="1" applyAlignment="1">
      <alignment horizontal="left" vertical="center"/>
    </xf>
    <xf numFmtId="0" fontId="52" fillId="0" borderId="7" xfId="2" applyFont="1" applyBorder="1" applyAlignment="1">
      <alignment horizontal="center"/>
    </xf>
    <xf numFmtId="0" fontId="52" fillId="0" borderId="5" xfId="2" applyFont="1" applyBorder="1" applyAlignment="1">
      <alignment horizontal="center"/>
    </xf>
    <xf numFmtId="0" fontId="52" fillId="0" borderId="8" xfId="2" applyFont="1" applyBorder="1" applyAlignment="1">
      <alignment horizontal="center"/>
    </xf>
    <xf numFmtId="0" fontId="52" fillId="0" borderId="6" xfId="2" applyFont="1" applyBorder="1" applyAlignment="1">
      <alignment horizontal="center"/>
    </xf>
    <xf numFmtId="0" fontId="53" fillId="0" borderId="4" xfId="2" applyFont="1" applyBorder="1" applyAlignment="1">
      <alignment horizontal="center" vertical="center"/>
    </xf>
    <xf numFmtId="0" fontId="45" fillId="0" borderId="67" xfId="2" applyFont="1" applyBorder="1" applyAlignment="1">
      <alignment horizontal="left" vertical="center"/>
    </xf>
    <xf numFmtId="0" fontId="45" fillId="0" borderId="30" xfId="2" applyFont="1" applyBorder="1" applyAlignment="1">
      <alignment horizontal="left" vertical="center"/>
    </xf>
    <xf numFmtId="0" fontId="45" fillId="2" borderId="55" xfId="2" applyFont="1" applyFill="1" applyBorder="1" applyAlignment="1">
      <alignment horizontal="center" vertical="center"/>
    </xf>
    <xf numFmtId="0" fontId="45" fillId="2" borderId="54" xfId="2" applyFont="1" applyFill="1" applyBorder="1" applyAlignment="1">
      <alignment horizontal="center" vertical="center"/>
    </xf>
    <xf numFmtId="0" fontId="45" fillId="2" borderId="55" xfId="2" applyFont="1" applyFill="1" applyBorder="1" applyAlignment="1">
      <alignment horizontal="center" vertical="center" wrapText="1"/>
    </xf>
    <xf numFmtId="0" fontId="45" fillId="2" borderId="54" xfId="2" applyFont="1" applyFill="1" applyBorder="1" applyAlignment="1">
      <alignment horizontal="center" vertical="center" wrapText="1"/>
    </xf>
    <xf numFmtId="0" fontId="43" fillId="0" borderId="55" xfId="2" applyFont="1" applyFill="1" applyBorder="1" applyAlignment="1">
      <alignment horizontal="center" vertical="center" wrapText="1"/>
    </xf>
    <xf numFmtId="0" fontId="43" fillId="0" borderId="54" xfId="2" applyFont="1" applyFill="1" applyBorder="1" applyAlignment="1">
      <alignment horizontal="center" vertical="center" wrapText="1"/>
    </xf>
    <xf numFmtId="0" fontId="45" fillId="0" borderId="47" xfId="2" applyFont="1" applyBorder="1" applyAlignment="1">
      <alignment horizontal="left" vertical="center" wrapText="1"/>
    </xf>
    <xf numFmtId="0" fontId="45" fillId="0" borderId="73" xfId="2" applyFont="1" applyBorder="1" applyAlignment="1">
      <alignment horizontal="left" vertical="center" wrapText="1"/>
    </xf>
    <xf numFmtId="0" fontId="43" fillId="4" borderId="62" xfId="2" applyFont="1" applyFill="1" applyBorder="1" applyAlignment="1">
      <alignment horizontal="center" vertical="center"/>
    </xf>
    <xf numFmtId="0" fontId="43" fillId="4" borderId="63" xfId="2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</cellXfs>
  <cellStyles count="65">
    <cellStyle name="Dziesiętny 3" xfId="1" xr:uid="{00000000-0005-0000-0000-000000000000}"/>
    <cellStyle name="Normalny" xfId="0" builtinId="0"/>
    <cellStyle name="Normalny 10" xfId="28" xr:uid="{00000000-0005-0000-0000-000003000000}"/>
    <cellStyle name="Normalny 11" xfId="30" xr:uid="{00000000-0005-0000-0000-000004000000}"/>
    <cellStyle name="Normalny 12" xfId="40" xr:uid="{00000000-0005-0000-0000-000005000000}"/>
    <cellStyle name="Normalny 12 2" xfId="50" xr:uid="{00000000-0005-0000-0000-000006000000}"/>
    <cellStyle name="Normalny 13" xfId="46" xr:uid="{00000000-0005-0000-0000-000007000000}"/>
    <cellStyle name="Normalny 14" xfId="32" xr:uid="{00000000-0005-0000-0000-000008000000}"/>
    <cellStyle name="Normalny 15" xfId="36" xr:uid="{00000000-0005-0000-0000-000009000000}"/>
    <cellStyle name="Normalny 16" xfId="51" xr:uid="{00000000-0005-0000-0000-00000A000000}"/>
    <cellStyle name="Normalny 17" xfId="55" xr:uid="{00000000-0005-0000-0000-00000B000000}"/>
    <cellStyle name="Normalny 18" xfId="57" xr:uid="{00000000-0005-0000-0000-00000C000000}"/>
    <cellStyle name="Normalny 18 2 2 2 3 2 4 6 3 2 4 2 3 7 2 2 3 3 2 3 4" xfId="3" xr:uid="{00000000-0005-0000-0000-00000D000000}"/>
    <cellStyle name="Normalny 18 2 2 2 3 2 4 6 3 2 4 2 3 7 2 2 3 3 2 3 4 10" xfId="27" xr:uid="{00000000-0005-0000-0000-00000E000000}"/>
    <cellStyle name="Normalny 18 2 2 2 3 2 4 6 3 2 4 2 3 7 2 2 3 3 2 3 4 11" xfId="29" xr:uid="{00000000-0005-0000-0000-00000F000000}"/>
    <cellStyle name="Normalny 18 2 2 2 3 2 4 6 3 2 4 2 3 7 2 2 3 3 2 3 4 12" xfId="31" xr:uid="{00000000-0005-0000-0000-000010000000}"/>
    <cellStyle name="Normalny 18 2 2 2 3 2 4 6 3 2 4 2 3 7 2 2 3 3 2 3 4 13" xfId="41" xr:uid="{00000000-0005-0000-0000-000011000000}"/>
    <cellStyle name="Normalny 18 2 2 2 3 2 4 6 3 2 4 2 3 7 2 2 3 3 2 3 4 14" xfId="33" xr:uid="{00000000-0005-0000-0000-000012000000}"/>
    <cellStyle name="Normalny 18 2 2 2 3 2 4 6 3 2 4 2 3 7 2 2 3 3 2 3 4 15" xfId="37" xr:uid="{00000000-0005-0000-0000-000013000000}"/>
    <cellStyle name="Normalny 18 2 2 2 3 2 4 6 3 2 4 2 3 7 2 2 3 3 2 3 4 16" xfId="47" xr:uid="{00000000-0005-0000-0000-000014000000}"/>
    <cellStyle name="Normalny 18 2 2 2 3 2 4 6 3 2 4 2 3 7 2 2 3 3 2 3 4 17" xfId="52" xr:uid="{00000000-0005-0000-0000-000015000000}"/>
    <cellStyle name="Normalny 18 2 2 2 3 2 4 6 3 2 4 2 3 7 2 2 3 3 2 3 4 18" xfId="56" xr:uid="{00000000-0005-0000-0000-000016000000}"/>
    <cellStyle name="Normalny 18 2 2 2 3 2 4 6 3 2 4 2 3 7 2 2 3 3 2 3 4 19" xfId="58" xr:uid="{00000000-0005-0000-0000-000017000000}"/>
    <cellStyle name="Normalny 18 2 2 2 3 2 4 6 3 2 4 2 3 7 2 2 3 3 2 3 4 2" xfId="6" xr:uid="{00000000-0005-0000-0000-000018000000}"/>
    <cellStyle name="Normalny 18 2 2 2 3 2 4 6 3 2 4 2 3 7 2 2 3 3 2 3 4 20" xfId="60" xr:uid="{00000000-0005-0000-0000-000019000000}"/>
    <cellStyle name="Normalny 18 2 2 2 3 2 4 6 3 2 4 2 3 7 2 2 3 3 2 3 4 21" xfId="62" xr:uid="{00000000-0005-0000-0000-00001A000000}"/>
    <cellStyle name="Normalny 18 2 2 2 3 2 4 6 3 2 4 2 3 7 2 2 3 3 2 3 4 3" xfId="8" xr:uid="{00000000-0005-0000-0000-00001B000000}"/>
    <cellStyle name="Normalny 18 2 2 2 3 2 4 6 3 2 4 2 3 7 2 2 3 3 2 3 4 3 2" xfId="13" xr:uid="{00000000-0005-0000-0000-00001C000000}"/>
    <cellStyle name="Normalny 18 2 2 2 3 2 4 6 3 2 4 2 3 7 2 2 3 3 2 3 4 3 2 2" xfId="16" xr:uid="{00000000-0005-0000-0000-00001D000000}"/>
    <cellStyle name="Normalny 18 2 2 2 3 2 4 6 3 2 4 2 3 7 2 2 3 3 2 3 4 3 2 2 2" xfId="21" xr:uid="{00000000-0005-0000-0000-00001E000000}"/>
    <cellStyle name="Normalny 18 2 2 2 3 2 4 6 3 2 4 2 3 7 2 2 3 3 2 3 4 4" xfId="10" xr:uid="{00000000-0005-0000-0000-00001F000000}"/>
    <cellStyle name="Normalny 18 2 2 2 3 2 4 6 3 2 4 2 3 7 2 2 3 3 2 3 4 5" xfId="12" xr:uid="{00000000-0005-0000-0000-000020000000}"/>
    <cellStyle name="Normalny 18 2 2 2 3 2 4 6 3 2 4 2 3 7 2 2 3 3 2 3 4 6" xfId="15" xr:uid="{00000000-0005-0000-0000-000021000000}"/>
    <cellStyle name="Normalny 18 2 2 2 3 2 4 6 3 2 4 2 3 7 2 2 3 3 2 3 4 7" xfId="20" xr:uid="{00000000-0005-0000-0000-000022000000}"/>
    <cellStyle name="Normalny 18 2 2 2 3 2 4 6 3 2 4 2 3 7 2 2 3 3 2 3 4 8" xfId="23" xr:uid="{00000000-0005-0000-0000-000023000000}"/>
    <cellStyle name="Normalny 18 2 2 2 3 2 4 6 3 2 4 2 3 7 2 2 3 3 2 3 4 9" xfId="25" xr:uid="{00000000-0005-0000-0000-000024000000}"/>
    <cellStyle name="Normalny 19" xfId="59" xr:uid="{00000000-0005-0000-0000-000025000000}"/>
    <cellStyle name="Normalny 2" xfId="7" xr:uid="{00000000-0005-0000-0000-000026000000}"/>
    <cellStyle name="Normalny 2 4" xfId="2" xr:uid="{00000000-0005-0000-0000-000027000000}"/>
    <cellStyle name="Normalny 20" xfId="61" xr:uid="{00000000-0005-0000-0000-000028000000}"/>
    <cellStyle name="Normalny 3" xfId="9" xr:uid="{00000000-0005-0000-0000-000029000000}"/>
    <cellStyle name="Normalny 4" xfId="11" xr:uid="{00000000-0005-0000-0000-00002A000000}"/>
    <cellStyle name="Normalny 5" xfId="14" xr:uid="{00000000-0005-0000-0000-00002B000000}"/>
    <cellStyle name="Normalny 5 2 2 2 2 2 2 2 2 2 2 2 3 3 3 2 2 2 2 2 2" xfId="5" xr:uid="{00000000-0005-0000-0000-00002C000000}"/>
    <cellStyle name="Normalny 5 2 2 2 2 2 2 2 2 2 2 2 3 3 3 2 2 2 2 2 2 2" xfId="18" xr:uid="{00000000-0005-0000-0000-00002D000000}"/>
    <cellStyle name="Normalny 5 2 2 2 2 2 2 2 2 2 2 2 3 3 3 2 2 2 2 2 2 2 2" xfId="35" xr:uid="{00000000-0005-0000-0000-00002E000000}"/>
    <cellStyle name="Normalny 5 2 2 2 2 2 2 2 2 2 2 2 3 3 3 2 2 2 2 2 2 2 3" xfId="39" xr:uid="{00000000-0005-0000-0000-00002F000000}"/>
    <cellStyle name="Normalny 5 2 2 2 2 2 2 2 2 2 2 2 3 3 3 2 2 2 2 2 2 2 3 2" xfId="64" xr:uid="{5FD325EF-8A14-4853-A85B-1ADACCF65978}"/>
    <cellStyle name="Normalny 5 2 2 2 2 2 2 2 2 2 2 2 3 3 3 2 2 2 2 2 2 2 4" xfId="45" xr:uid="{00000000-0005-0000-0000-000030000000}"/>
    <cellStyle name="Normalny 5 3 2 2 2 2 2 2 2 2 2 3 3 3 2 2 2 2 2 2" xfId="4" xr:uid="{00000000-0005-0000-0000-000031000000}"/>
    <cellStyle name="Normalny 5 3 2 2 2 2 2 2 2 2 2 3 3 3 2 2 2 2 2 2 2" xfId="17" xr:uid="{00000000-0005-0000-0000-000032000000}"/>
    <cellStyle name="Normalny 5 3 2 2 2 2 2 2 2 2 2 3 3 3 2 2 2 2 2 2 2 2" xfId="34" xr:uid="{00000000-0005-0000-0000-000033000000}"/>
    <cellStyle name="Normalny 5 3 2 2 2 2 2 2 2 2 2 3 3 3 2 2 2 2 2 2 2 3" xfId="38" xr:uid="{00000000-0005-0000-0000-000034000000}"/>
    <cellStyle name="Normalny 5 3 2 2 2 2 2 2 2 2 2 3 3 3 2 2 2 2 2 2 2 3 2" xfId="63" xr:uid="{5AA97CFD-2878-4B5E-B4E4-15A313BA40EC}"/>
    <cellStyle name="Normalny 5 3 2 2 2 2 2 2 2 2 2 3 3 3 2 2 2 2 2 2 2 4" xfId="44" xr:uid="{00000000-0005-0000-0000-000035000000}"/>
    <cellStyle name="Normalny 6" xfId="19" xr:uid="{00000000-0005-0000-0000-000036000000}"/>
    <cellStyle name="Normalny 6 2" xfId="42" xr:uid="{00000000-0005-0000-0000-000037000000}"/>
    <cellStyle name="Normalny 6 2 2" xfId="48" xr:uid="{00000000-0005-0000-0000-000038000000}"/>
    <cellStyle name="Normalny 6 2 3" xfId="54" xr:uid="{00000000-0005-0000-0000-000039000000}"/>
    <cellStyle name="Normalny 7" xfId="22" xr:uid="{00000000-0005-0000-0000-00003A000000}"/>
    <cellStyle name="Normalny 8" xfId="24" xr:uid="{00000000-0005-0000-0000-00003B000000}"/>
    <cellStyle name="Normalny 9" xfId="26" xr:uid="{00000000-0005-0000-0000-00003C000000}"/>
    <cellStyle name="Walutowy 2" xfId="43" xr:uid="{00000000-0005-0000-0000-00003E000000}"/>
    <cellStyle name="Walutowy 2 2" xfId="53" xr:uid="{00000000-0005-0000-0000-00003F000000}"/>
    <cellStyle name="Walutowy 3" xfId="49" xr:uid="{00000000-0005-0000-0000-000040000000}"/>
  </cellStyles>
  <dxfs count="0"/>
  <tableStyles count="0" defaultTableStyle="TableStyleMedium2" defaultPivotStyle="PivotStyleLight16"/>
  <colors>
    <mruColors>
      <color rgb="FFFF66CC"/>
      <color rgb="FFCC99FF"/>
      <color rgb="FF99FF66"/>
      <color rgb="FF66FF66"/>
      <color rgb="FFCCFFFF"/>
      <color rgb="FFFFFF99"/>
      <color rgb="FFCCCCFF"/>
      <color rgb="FFFF99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36"/>
  <sheetViews>
    <sheetView view="pageBreakPreview" zoomScale="59" zoomScaleNormal="60" zoomScaleSheetLayoutView="59" zoomScalePageLayoutView="60" workbookViewId="0">
      <pane xSplit="8" ySplit="4" topLeftCell="AC5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C37" sqref="C37"/>
    </sheetView>
  </sheetViews>
  <sheetFormatPr defaultColWidth="7.75" defaultRowHeight="23.25"/>
  <cols>
    <col min="1" max="1" width="6.375" style="107" customWidth="1"/>
    <col min="2" max="2" width="22.375" style="16" customWidth="1"/>
    <col min="3" max="3" width="85.625" style="108" customWidth="1"/>
    <col min="4" max="4" width="26" style="16" customWidth="1"/>
    <col min="5" max="5" width="15.625" style="16" customWidth="1"/>
    <col min="6" max="6" width="21.625" style="16" customWidth="1"/>
    <col min="7" max="7" width="20.5" style="16" customWidth="1"/>
    <col min="8" max="8" width="21.625" style="16" customWidth="1"/>
    <col min="9" max="16" width="15.75" style="16" hidden="1" customWidth="1"/>
    <col min="17" max="17" width="25.5" style="16" hidden="1" customWidth="1"/>
    <col min="18" max="18" width="17.75" style="16" hidden="1" customWidth="1"/>
    <col min="19" max="19" width="15.75" style="16" hidden="1" customWidth="1"/>
    <col min="20" max="20" width="16.375" style="16" hidden="1" customWidth="1"/>
    <col min="21" max="21" width="18.125" style="16" hidden="1" customWidth="1"/>
    <col min="22" max="22" width="17.375" style="16" hidden="1" customWidth="1"/>
    <col min="23" max="24" width="18.125" style="16" hidden="1" customWidth="1"/>
    <col min="25" max="25" width="17.625" style="16" hidden="1" customWidth="1"/>
    <col min="26" max="26" width="18.125" style="16" hidden="1" customWidth="1"/>
    <col min="27" max="27" width="19.375" style="16" customWidth="1"/>
    <col min="28" max="28" width="18.5" style="16" customWidth="1"/>
    <col min="29" max="29" width="18.875" style="16" customWidth="1"/>
    <col min="30" max="30" width="18.75" style="16" customWidth="1"/>
    <col min="31" max="31" width="18.625" style="16" customWidth="1"/>
    <col min="32" max="32" width="19.5" style="16" customWidth="1"/>
    <col min="33" max="33" width="20.375" style="16" customWidth="1"/>
    <col min="34" max="34" width="21.875" style="16" customWidth="1"/>
    <col min="35" max="35" width="18.75" style="16" customWidth="1"/>
    <col min="36" max="36" width="19.375" style="16" bestFit="1" customWidth="1"/>
    <col min="37" max="37" width="18.75" style="16" customWidth="1"/>
    <col min="38" max="39" width="19.25" style="16" customWidth="1"/>
    <col min="40" max="40" width="18.25" style="16" customWidth="1"/>
    <col min="41" max="41" width="19.125" style="16" customWidth="1"/>
    <col min="42" max="42" width="16.75" style="16" hidden="1" customWidth="1"/>
    <col min="43" max="43" width="19" style="16" hidden="1" customWidth="1"/>
    <col min="44" max="44" width="16.75" style="16" hidden="1" customWidth="1"/>
    <col min="45" max="45" width="17.5" style="16" hidden="1" customWidth="1"/>
    <col min="46" max="46" width="17.75" style="16" hidden="1" customWidth="1"/>
    <col min="47" max="47" width="17.875" style="16" hidden="1" customWidth="1"/>
    <col min="48" max="48" width="15.375" style="16" hidden="1" customWidth="1"/>
    <col min="49" max="49" width="18" style="16" hidden="1" customWidth="1"/>
    <col min="50" max="51" width="15.375" style="16" hidden="1" customWidth="1"/>
    <col min="52" max="52" width="17.75" style="16" hidden="1" customWidth="1"/>
    <col min="53" max="54" width="15.375" style="16" hidden="1" customWidth="1"/>
    <col min="55" max="55" width="18.5" style="16" hidden="1" customWidth="1"/>
    <col min="56" max="57" width="15.375" style="16" hidden="1" customWidth="1"/>
    <col min="58" max="58" width="18.375" style="16" hidden="1" customWidth="1"/>
    <col min="59" max="59" width="15.375" style="16" hidden="1" customWidth="1"/>
    <col min="60" max="60" width="21" style="16" customWidth="1"/>
    <col min="61" max="61" width="20" style="16" customWidth="1"/>
    <col min="62" max="62" width="21.375" style="16" customWidth="1"/>
    <col min="63" max="63" width="18.125" style="16" customWidth="1"/>
    <col min="64" max="64" width="19" style="16" customWidth="1"/>
    <col min="65" max="65" width="18.125" style="16" customWidth="1"/>
    <col min="66" max="66" width="21.875" style="16" customWidth="1"/>
    <col min="67" max="67" width="104.125" style="50" hidden="1" customWidth="1"/>
    <col min="68" max="68" width="21.5" style="15" customWidth="1"/>
    <col min="69" max="69" width="14.75" style="16" bestFit="1" customWidth="1"/>
    <col min="70" max="70" width="16.875" style="16" bestFit="1" customWidth="1"/>
    <col min="71" max="16384" width="7.75" style="16"/>
  </cols>
  <sheetData>
    <row r="1" spans="1:69" ht="28.5" customHeight="1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6" t="s">
        <v>41</v>
      </c>
      <c r="BL1" s="126"/>
      <c r="BM1" s="126"/>
      <c r="BN1" s="126"/>
      <c r="BO1" s="126"/>
    </row>
    <row r="2" spans="1:69" ht="57" customHeight="1" thickBo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7"/>
      <c r="BL2" s="127"/>
      <c r="BM2" s="127"/>
      <c r="BN2" s="127"/>
      <c r="BO2" s="127"/>
    </row>
    <row r="3" spans="1:69" s="21" customFormat="1" ht="24" customHeight="1" thickBot="1">
      <c r="A3" s="17">
        <v>1</v>
      </c>
      <c r="B3" s="18">
        <v>2</v>
      </c>
      <c r="C3" s="17">
        <v>3</v>
      </c>
      <c r="D3" s="128">
        <v>4</v>
      </c>
      <c r="E3" s="129"/>
      <c r="F3" s="130">
        <v>5</v>
      </c>
      <c r="G3" s="131"/>
      <c r="H3" s="132"/>
      <c r="I3" s="128">
        <v>6</v>
      </c>
      <c r="J3" s="133"/>
      <c r="K3" s="129"/>
      <c r="L3" s="134">
        <v>6</v>
      </c>
      <c r="M3" s="135"/>
      <c r="N3" s="136"/>
      <c r="O3" s="137">
        <v>6</v>
      </c>
      <c r="P3" s="138"/>
      <c r="Q3" s="139"/>
      <c r="R3" s="137">
        <v>6</v>
      </c>
      <c r="S3" s="138"/>
      <c r="T3" s="139"/>
      <c r="U3" s="140">
        <v>6</v>
      </c>
      <c r="V3" s="141"/>
      <c r="W3" s="142"/>
      <c r="X3" s="143">
        <v>6</v>
      </c>
      <c r="Y3" s="144"/>
      <c r="Z3" s="145"/>
      <c r="AA3" s="140">
        <v>6</v>
      </c>
      <c r="AB3" s="141"/>
      <c r="AC3" s="142"/>
      <c r="AD3" s="140">
        <v>7</v>
      </c>
      <c r="AE3" s="141"/>
      <c r="AF3" s="142"/>
      <c r="AG3" s="143">
        <v>8</v>
      </c>
      <c r="AH3" s="144"/>
      <c r="AI3" s="145"/>
      <c r="AJ3" s="128">
        <v>9</v>
      </c>
      <c r="AK3" s="133"/>
      <c r="AL3" s="129"/>
      <c r="AM3" s="128">
        <v>10</v>
      </c>
      <c r="AN3" s="133"/>
      <c r="AO3" s="129"/>
      <c r="AP3" s="128">
        <v>11</v>
      </c>
      <c r="AQ3" s="133"/>
      <c r="AR3" s="129"/>
      <c r="AS3" s="128">
        <v>12</v>
      </c>
      <c r="AT3" s="133"/>
      <c r="AU3" s="129"/>
      <c r="AV3" s="128">
        <v>13</v>
      </c>
      <c r="AW3" s="133"/>
      <c r="AX3" s="129"/>
      <c r="AY3" s="128">
        <v>14</v>
      </c>
      <c r="AZ3" s="133"/>
      <c r="BA3" s="129"/>
      <c r="BB3" s="128">
        <v>15</v>
      </c>
      <c r="BC3" s="133"/>
      <c r="BD3" s="129"/>
      <c r="BE3" s="128">
        <v>16</v>
      </c>
      <c r="BF3" s="133"/>
      <c r="BG3" s="129"/>
      <c r="BH3" s="128">
        <v>11</v>
      </c>
      <c r="BI3" s="133"/>
      <c r="BJ3" s="129"/>
      <c r="BK3" s="128">
        <v>12</v>
      </c>
      <c r="BL3" s="133"/>
      <c r="BM3" s="129"/>
      <c r="BN3" s="19">
        <v>13</v>
      </c>
      <c r="BO3" s="19">
        <v>15</v>
      </c>
      <c r="BP3" s="20"/>
    </row>
    <row r="4" spans="1:69" ht="28.5" customHeight="1" thickBot="1">
      <c r="A4" s="158" t="s">
        <v>0</v>
      </c>
      <c r="B4" s="160" t="s">
        <v>4</v>
      </c>
      <c r="C4" s="162" t="s">
        <v>5</v>
      </c>
      <c r="D4" s="164" t="s">
        <v>6</v>
      </c>
      <c r="E4" s="165"/>
      <c r="F4" s="149" t="s">
        <v>7</v>
      </c>
      <c r="G4" s="150"/>
      <c r="H4" s="151"/>
      <c r="I4" s="146">
        <v>2018</v>
      </c>
      <c r="J4" s="147"/>
      <c r="K4" s="148"/>
      <c r="L4" s="149">
        <v>2019</v>
      </c>
      <c r="M4" s="150"/>
      <c r="N4" s="151"/>
      <c r="O4" s="149">
        <v>2020</v>
      </c>
      <c r="P4" s="150"/>
      <c r="Q4" s="151"/>
      <c r="R4" s="149">
        <v>2021</v>
      </c>
      <c r="S4" s="150"/>
      <c r="T4" s="151"/>
      <c r="U4" s="152">
        <v>2022</v>
      </c>
      <c r="V4" s="153"/>
      <c r="W4" s="154"/>
      <c r="X4" s="152">
        <v>2023</v>
      </c>
      <c r="Y4" s="153"/>
      <c r="Z4" s="154"/>
      <c r="AA4" s="152">
        <v>2024</v>
      </c>
      <c r="AB4" s="153"/>
      <c r="AC4" s="154"/>
      <c r="AD4" s="155">
        <v>2025</v>
      </c>
      <c r="AE4" s="156"/>
      <c r="AF4" s="157"/>
      <c r="AG4" s="155">
        <v>2026</v>
      </c>
      <c r="AH4" s="156"/>
      <c r="AI4" s="157"/>
      <c r="AJ4" s="149">
        <v>2027</v>
      </c>
      <c r="AK4" s="150"/>
      <c r="AL4" s="151"/>
      <c r="AM4" s="149">
        <v>2028</v>
      </c>
      <c r="AN4" s="150"/>
      <c r="AO4" s="151"/>
      <c r="AP4" s="149">
        <v>2029</v>
      </c>
      <c r="AQ4" s="150"/>
      <c r="AR4" s="151"/>
      <c r="AS4" s="149" t="s">
        <v>8</v>
      </c>
      <c r="AT4" s="150"/>
      <c r="AU4" s="151"/>
      <c r="AV4" s="149">
        <v>2031</v>
      </c>
      <c r="AW4" s="150"/>
      <c r="AX4" s="151"/>
      <c r="AY4" s="149">
        <v>2032</v>
      </c>
      <c r="AZ4" s="150"/>
      <c r="BA4" s="151"/>
      <c r="BB4" s="146">
        <v>2033</v>
      </c>
      <c r="BC4" s="147"/>
      <c r="BD4" s="148"/>
      <c r="BE4" s="149">
        <v>2034</v>
      </c>
      <c r="BF4" s="150"/>
      <c r="BG4" s="151"/>
      <c r="BH4" s="146" t="s">
        <v>9</v>
      </c>
      <c r="BI4" s="147"/>
      <c r="BJ4" s="148"/>
      <c r="BK4" s="146" t="s">
        <v>10</v>
      </c>
      <c r="BL4" s="147"/>
      <c r="BM4" s="148"/>
      <c r="BN4" s="175" t="s">
        <v>11</v>
      </c>
      <c r="BO4" s="177" t="s">
        <v>12</v>
      </c>
    </row>
    <row r="5" spans="1:69" s="29" customFormat="1" ht="75" customHeight="1" thickBot="1">
      <c r="A5" s="159"/>
      <c r="B5" s="161"/>
      <c r="C5" s="163"/>
      <c r="D5" s="166"/>
      <c r="E5" s="167"/>
      <c r="F5" s="22" t="s">
        <v>13</v>
      </c>
      <c r="G5" s="23" t="s">
        <v>1</v>
      </c>
      <c r="H5" s="24" t="s">
        <v>14</v>
      </c>
      <c r="I5" s="22" t="s">
        <v>15</v>
      </c>
      <c r="J5" s="23" t="s">
        <v>16</v>
      </c>
      <c r="K5" s="24" t="s">
        <v>17</v>
      </c>
      <c r="L5" s="22" t="s">
        <v>18</v>
      </c>
      <c r="M5" s="23" t="s">
        <v>16</v>
      </c>
      <c r="N5" s="24" t="s">
        <v>17</v>
      </c>
      <c r="O5" s="22" t="s">
        <v>19</v>
      </c>
      <c r="P5" s="23" t="s">
        <v>16</v>
      </c>
      <c r="Q5" s="24" t="s">
        <v>17</v>
      </c>
      <c r="R5" s="22" t="s">
        <v>20</v>
      </c>
      <c r="S5" s="23" t="s">
        <v>16</v>
      </c>
      <c r="T5" s="24" t="s">
        <v>17</v>
      </c>
      <c r="U5" s="22" t="s">
        <v>21</v>
      </c>
      <c r="V5" s="23" t="s">
        <v>16</v>
      </c>
      <c r="W5" s="24" t="s">
        <v>17</v>
      </c>
      <c r="X5" s="22" t="s">
        <v>22</v>
      </c>
      <c r="Y5" s="23" t="s">
        <v>16</v>
      </c>
      <c r="Z5" s="24" t="s">
        <v>17</v>
      </c>
      <c r="AA5" s="22" t="s">
        <v>23</v>
      </c>
      <c r="AB5" s="23" t="s">
        <v>16</v>
      </c>
      <c r="AC5" s="25" t="s">
        <v>17</v>
      </c>
      <c r="AD5" s="22" t="s">
        <v>23</v>
      </c>
      <c r="AE5" s="26" t="s">
        <v>16</v>
      </c>
      <c r="AF5" s="25" t="s">
        <v>17</v>
      </c>
      <c r="AG5" s="22" t="s">
        <v>23</v>
      </c>
      <c r="AH5" s="26" t="s">
        <v>16</v>
      </c>
      <c r="AI5" s="25" t="s">
        <v>17</v>
      </c>
      <c r="AJ5" s="22" t="s">
        <v>23</v>
      </c>
      <c r="AK5" s="23" t="s">
        <v>16</v>
      </c>
      <c r="AL5" s="27" t="s">
        <v>17</v>
      </c>
      <c r="AM5" s="22" t="s">
        <v>23</v>
      </c>
      <c r="AN5" s="23" t="s">
        <v>16</v>
      </c>
      <c r="AO5" s="24" t="s">
        <v>17</v>
      </c>
      <c r="AP5" s="22" t="s">
        <v>23</v>
      </c>
      <c r="AQ5" s="23" t="s">
        <v>16</v>
      </c>
      <c r="AR5" s="24" t="s">
        <v>17</v>
      </c>
      <c r="AS5" s="22" t="s">
        <v>23</v>
      </c>
      <c r="AT5" s="23" t="s">
        <v>16</v>
      </c>
      <c r="AU5" s="24" t="s">
        <v>17</v>
      </c>
      <c r="AV5" s="22" t="s">
        <v>23</v>
      </c>
      <c r="AW5" s="23" t="s">
        <v>16</v>
      </c>
      <c r="AX5" s="24" t="s">
        <v>17</v>
      </c>
      <c r="AY5" s="22" t="s">
        <v>21</v>
      </c>
      <c r="AZ5" s="23" t="s">
        <v>16</v>
      </c>
      <c r="BA5" s="24" t="s">
        <v>17</v>
      </c>
      <c r="BB5" s="22" t="s">
        <v>23</v>
      </c>
      <c r="BC5" s="23" t="s">
        <v>16</v>
      </c>
      <c r="BD5" s="24" t="s">
        <v>17</v>
      </c>
      <c r="BE5" s="22" t="s">
        <v>23</v>
      </c>
      <c r="BF5" s="23" t="s">
        <v>16</v>
      </c>
      <c r="BG5" s="24" t="s">
        <v>17</v>
      </c>
      <c r="BH5" s="22" t="s">
        <v>23</v>
      </c>
      <c r="BI5" s="23" t="s">
        <v>16</v>
      </c>
      <c r="BJ5" s="24" t="s">
        <v>17</v>
      </c>
      <c r="BK5" s="22" t="s">
        <v>24</v>
      </c>
      <c r="BL5" s="23" t="s">
        <v>16</v>
      </c>
      <c r="BM5" s="24" t="s">
        <v>25</v>
      </c>
      <c r="BN5" s="176"/>
      <c r="BO5" s="178"/>
      <c r="BP5" s="28"/>
    </row>
    <row r="6" spans="1:69" s="120" customFormat="1" ht="47.1" customHeight="1" thickTop="1">
      <c r="A6" s="202">
        <v>1</v>
      </c>
      <c r="B6" s="204" t="s">
        <v>45</v>
      </c>
      <c r="C6" s="206" t="s">
        <v>3</v>
      </c>
      <c r="D6" s="30" t="s">
        <v>26</v>
      </c>
      <c r="E6" s="31" t="s">
        <v>38</v>
      </c>
      <c r="F6" s="32">
        <v>250438792</v>
      </c>
      <c r="G6" s="33">
        <v>209561208</v>
      </c>
      <c r="H6" s="34">
        <f>G6+F6</f>
        <v>460000000</v>
      </c>
      <c r="I6" s="32"/>
      <c r="J6" s="35"/>
      <c r="K6" s="34">
        <f>J6+I6</f>
        <v>0</v>
      </c>
      <c r="L6" s="32">
        <v>0</v>
      </c>
      <c r="M6" s="36">
        <v>0</v>
      </c>
      <c r="N6" s="34">
        <f>M6+L6</f>
        <v>0</v>
      </c>
      <c r="O6" s="36"/>
      <c r="P6" s="36"/>
      <c r="Q6" s="34"/>
      <c r="R6" s="32"/>
      <c r="S6" s="33"/>
      <c r="T6" s="34">
        <f>R6+S6</f>
        <v>0</v>
      </c>
      <c r="U6" s="32">
        <v>0</v>
      </c>
      <c r="V6" s="36">
        <v>0</v>
      </c>
      <c r="W6" s="34">
        <f>U6+V6</f>
        <v>0</v>
      </c>
      <c r="X6" s="32">
        <v>0</v>
      </c>
      <c r="Y6" s="36">
        <v>0</v>
      </c>
      <c r="Z6" s="34">
        <f>X6+Y6</f>
        <v>0</v>
      </c>
      <c r="AA6" s="32">
        <v>1120382</v>
      </c>
      <c r="AB6" s="36">
        <v>0</v>
      </c>
      <c r="AC6" s="34">
        <f>AA6+AB6</f>
        <v>1120382</v>
      </c>
      <c r="AD6" s="32">
        <v>25373903</v>
      </c>
      <c r="AE6" s="33">
        <v>24626097</v>
      </c>
      <c r="AF6" s="34">
        <f>AD6+AE6</f>
        <v>50000000</v>
      </c>
      <c r="AG6" s="32">
        <v>60732000</v>
      </c>
      <c r="AH6" s="33">
        <v>39268000</v>
      </c>
      <c r="AI6" s="34">
        <f>AG6+AH6</f>
        <v>100000000</v>
      </c>
      <c r="AJ6" s="32">
        <v>60732000</v>
      </c>
      <c r="AK6" s="33">
        <v>89268000</v>
      </c>
      <c r="AL6" s="34">
        <f>AJ6+AK6</f>
        <v>150000000</v>
      </c>
      <c r="AM6" s="32">
        <v>102167997</v>
      </c>
      <c r="AN6" s="33">
        <v>56399111</v>
      </c>
      <c r="AO6" s="116">
        <f>AM6+AN6</f>
        <v>158567108</v>
      </c>
      <c r="AP6" s="32">
        <v>0</v>
      </c>
      <c r="AQ6" s="35">
        <v>0</v>
      </c>
      <c r="AR6" s="116">
        <f>AP6+AQ6</f>
        <v>0</v>
      </c>
      <c r="AS6" s="32">
        <v>0</v>
      </c>
      <c r="AT6" s="35">
        <v>0</v>
      </c>
      <c r="AU6" s="116">
        <f>AS6+AT6</f>
        <v>0</v>
      </c>
      <c r="AV6" s="32">
        <v>0</v>
      </c>
      <c r="AW6" s="35">
        <v>0</v>
      </c>
      <c r="AX6" s="116">
        <f>AV6+AW6</f>
        <v>0</v>
      </c>
      <c r="AY6" s="32">
        <v>0</v>
      </c>
      <c r="AZ6" s="35">
        <v>0</v>
      </c>
      <c r="BA6" s="116">
        <f>AY6+AZ6</f>
        <v>0</v>
      </c>
      <c r="BB6" s="32">
        <v>0</v>
      </c>
      <c r="BC6" s="35">
        <v>0</v>
      </c>
      <c r="BD6" s="116">
        <f>BB6+BC6</f>
        <v>0</v>
      </c>
      <c r="BE6" s="32"/>
      <c r="BF6" s="35"/>
      <c r="BG6" s="116"/>
      <c r="BH6" s="37">
        <f>I6+L6+O6+R6+U6+X6+AA6+AD6+AG6+AJ6+AM6+AP6+AS6</f>
        <v>250126282</v>
      </c>
      <c r="BI6" s="117">
        <f t="shared" ref="BI6:BJ6" si="0">J6+M6+P6+S6+V6+Y6+AB6+AE6+AH6+AK6+AN6+AQ6+AT6</f>
        <v>209561208</v>
      </c>
      <c r="BJ6" s="34">
        <f t="shared" si="0"/>
        <v>459687490</v>
      </c>
      <c r="BK6" s="32">
        <v>312510</v>
      </c>
      <c r="BL6" s="121">
        <v>0</v>
      </c>
      <c r="BM6" s="34">
        <f>BL6+BK6</f>
        <v>312510</v>
      </c>
      <c r="BN6" s="38">
        <f>BM6+BJ6</f>
        <v>460000000</v>
      </c>
      <c r="BO6" s="208" t="s">
        <v>39</v>
      </c>
      <c r="BP6" s="118"/>
      <c r="BQ6" s="119"/>
    </row>
    <row r="7" spans="1:69" s="120" customFormat="1" ht="47.1" customHeight="1" thickBot="1">
      <c r="A7" s="203"/>
      <c r="B7" s="205"/>
      <c r="C7" s="207"/>
      <c r="D7" s="210" t="s">
        <v>11</v>
      </c>
      <c r="E7" s="211"/>
      <c r="F7" s="40">
        <f>F6</f>
        <v>250438792</v>
      </c>
      <c r="G7" s="41">
        <f t="shared" ref="G7:Q7" si="1">G6</f>
        <v>209561208</v>
      </c>
      <c r="H7" s="42">
        <f t="shared" si="1"/>
        <v>460000000</v>
      </c>
      <c r="I7" s="40">
        <f t="shared" si="1"/>
        <v>0</v>
      </c>
      <c r="J7" s="41">
        <f t="shared" si="1"/>
        <v>0</v>
      </c>
      <c r="K7" s="42">
        <f t="shared" si="1"/>
        <v>0</v>
      </c>
      <c r="L7" s="40">
        <f t="shared" si="1"/>
        <v>0</v>
      </c>
      <c r="M7" s="41">
        <f t="shared" si="1"/>
        <v>0</v>
      </c>
      <c r="N7" s="42">
        <f t="shared" si="1"/>
        <v>0</v>
      </c>
      <c r="O7" s="40">
        <f t="shared" si="1"/>
        <v>0</v>
      </c>
      <c r="P7" s="41">
        <f t="shared" si="1"/>
        <v>0</v>
      </c>
      <c r="Q7" s="42">
        <f t="shared" si="1"/>
        <v>0</v>
      </c>
      <c r="R7" s="40">
        <v>2050773</v>
      </c>
      <c r="S7" s="41">
        <f t="shared" ref="S7:T7" si="2">S6</f>
        <v>0</v>
      </c>
      <c r="T7" s="42">
        <f t="shared" si="2"/>
        <v>0</v>
      </c>
      <c r="U7" s="40">
        <v>0</v>
      </c>
      <c r="V7" s="41">
        <f t="shared" ref="V7:BN7" si="3">V6</f>
        <v>0</v>
      </c>
      <c r="W7" s="42">
        <f t="shared" si="3"/>
        <v>0</v>
      </c>
      <c r="X7" s="41">
        <f t="shared" si="3"/>
        <v>0</v>
      </c>
      <c r="Y7" s="41">
        <f t="shared" si="3"/>
        <v>0</v>
      </c>
      <c r="Z7" s="42">
        <f t="shared" si="3"/>
        <v>0</v>
      </c>
      <c r="AA7" s="40">
        <f t="shared" si="3"/>
        <v>1120382</v>
      </c>
      <c r="AB7" s="41">
        <f t="shared" si="3"/>
        <v>0</v>
      </c>
      <c r="AC7" s="42">
        <f t="shared" si="3"/>
        <v>1120382</v>
      </c>
      <c r="AD7" s="40">
        <f t="shared" si="3"/>
        <v>25373903</v>
      </c>
      <c r="AE7" s="41">
        <f t="shared" si="3"/>
        <v>24626097</v>
      </c>
      <c r="AF7" s="42">
        <f t="shared" si="3"/>
        <v>50000000</v>
      </c>
      <c r="AG7" s="40">
        <f t="shared" si="3"/>
        <v>60732000</v>
      </c>
      <c r="AH7" s="41">
        <f t="shared" si="3"/>
        <v>39268000</v>
      </c>
      <c r="AI7" s="42">
        <f t="shared" si="3"/>
        <v>100000000</v>
      </c>
      <c r="AJ7" s="40">
        <f t="shared" si="3"/>
        <v>60732000</v>
      </c>
      <c r="AK7" s="41">
        <f t="shared" si="3"/>
        <v>89268000</v>
      </c>
      <c r="AL7" s="42">
        <f t="shared" si="3"/>
        <v>150000000</v>
      </c>
      <c r="AM7" s="40">
        <f t="shared" si="3"/>
        <v>102167997</v>
      </c>
      <c r="AN7" s="41">
        <f t="shared" si="3"/>
        <v>56399111</v>
      </c>
      <c r="AO7" s="42">
        <f t="shared" si="3"/>
        <v>158567108</v>
      </c>
      <c r="AP7" s="40">
        <f t="shared" si="3"/>
        <v>0</v>
      </c>
      <c r="AQ7" s="41">
        <f t="shared" si="3"/>
        <v>0</v>
      </c>
      <c r="AR7" s="42">
        <f t="shared" si="3"/>
        <v>0</v>
      </c>
      <c r="AS7" s="40">
        <f t="shared" si="3"/>
        <v>0</v>
      </c>
      <c r="AT7" s="41">
        <f t="shared" si="3"/>
        <v>0</v>
      </c>
      <c r="AU7" s="42">
        <f t="shared" si="3"/>
        <v>0</v>
      </c>
      <c r="AV7" s="40">
        <f t="shared" si="3"/>
        <v>0</v>
      </c>
      <c r="AW7" s="41">
        <f t="shared" si="3"/>
        <v>0</v>
      </c>
      <c r="AX7" s="42">
        <f t="shared" si="3"/>
        <v>0</v>
      </c>
      <c r="AY7" s="40">
        <f t="shared" si="3"/>
        <v>0</v>
      </c>
      <c r="AZ7" s="41">
        <f t="shared" si="3"/>
        <v>0</v>
      </c>
      <c r="BA7" s="42">
        <f t="shared" si="3"/>
        <v>0</v>
      </c>
      <c r="BB7" s="40">
        <f t="shared" si="3"/>
        <v>0</v>
      </c>
      <c r="BC7" s="41">
        <f t="shared" si="3"/>
        <v>0</v>
      </c>
      <c r="BD7" s="42">
        <f t="shared" si="3"/>
        <v>0</v>
      </c>
      <c r="BE7" s="40">
        <f t="shared" si="3"/>
        <v>0</v>
      </c>
      <c r="BF7" s="41">
        <f t="shared" si="3"/>
        <v>0</v>
      </c>
      <c r="BG7" s="42">
        <f t="shared" si="3"/>
        <v>0</v>
      </c>
      <c r="BH7" s="40">
        <f t="shared" si="3"/>
        <v>250126282</v>
      </c>
      <c r="BI7" s="41">
        <f t="shared" si="3"/>
        <v>209561208</v>
      </c>
      <c r="BJ7" s="42">
        <f t="shared" si="3"/>
        <v>459687490</v>
      </c>
      <c r="BK7" s="40">
        <f t="shared" si="3"/>
        <v>312510</v>
      </c>
      <c r="BL7" s="41">
        <f t="shared" si="3"/>
        <v>0</v>
      </c>
      <c r="BM7" s="42">
        <f t="shared" si="3"/>
        <v>312510</v>
      </c>
      <c r="BN7" s="43">
        <f t="shared" si="3"/>
        <v>460000000</v>
      </c>
      <c r="BO7" s="209"/>
      <c r="BP7" s="118"/>
      <c r="BQ7" s="119"/>
    </row>
    <row r="8" spans="1:69" s="50" customFormat="1" ht="32.25" hidden="1" customHeight="1" thickTop="1">
      <c r="A8" s="183" t="s">
        <v>27</v>
      </c>
      <c r="B8" s="184"/>
      <c r="C8" s="191"/>
      <c r="D8" s="193" t="s">
        <v>28</v>
      </c>
      <c r="E8" s="194"/>
      <c r="F8" s="44">
        <v>0</v>
      </c>
      <c r="G8" s="45">
        <v>0</v>
      </c>
      <c r="H8" s="46">
        <v>0</v>
      </c>
      <c r="I8" s="47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8">
        <v>0</v>
      </c>
      <c r="X8" s="44">
        <v>0</v>
      </c>
      <c r="Y8" s="45">
        <v>0</v>
      </c>
      <c r="Z8" s="46">
        <v>0</v>
      </c>
      <c r="AA8" s="44">
        <v>0</v>
      </c>
      <c r="AB8" s="45">
        <v>0</v>
      </c>
      <c r="AC8" s="46">
        <v>0</v>
      </c>
      <c r="AD8" s="47">
        <v>0</v>
      </c>
      <c r="AE8" s="45">
        <v>0</v>
      </c>
      <c r="AF8" s="48">
        <v>0</v>
      </c>
      <c r="AG8" s="44">
        <v>0</v>
      </c>
      <c r="AH8" s="45">
        <v>0</v>
      </c>
      <c r="AI8" s="46">
        <v>0</v>
      </c>
      <c r="AJ8" s="47">
        <v>0</v>
      </c>
      <c r="AK8" s="45">
        <v>0</v>
      </c>
      <c r="AL8" s="48">
        <v>0</v>
      </c>
      <c r="AM8" s="44">
        <v>0</v>
      </c>
      <c r="AN8" s="45">
        <v>0</v>
      </c>
      <c r="AO8" s="48">
        <v>0</v>
      </c>
      <c r="AP8" s="44">
        <v>0</v>
      </c>
      <c r="AQ8" s="45">
        <v>0</v>
      </c>
      <c r="AR8" s="46">
        <v>0</v>
      </c>
      <c r="AS8" s="47">
        <v>0</v>
      </c>
      <c r="AT8" s="45">
        <v>0</v>
      </c>
      <c r="AU8" s="48">
        <v>0</v>
      </c>
      <c r="AV8" s="44">
        <v>0</v>
      </c>
      <c r="AW8" s="45">
        <v>0</v>
      </c>
      <c r="AX8" s="46">
        <v>0</v>
      </c>
      <c r="AY8" s="47">
        <v>0</v>
      </c>
      <c r="AZ8" s="45">
        <v>0</v>
      </c>
      <c r="BA8" s="48">
        <v>0</v>
      </c>
      <c r="BB8" s="44">
        <v>0</v>
      </c>
      <c r="BC8" s="45">
        <v>0</v>
      </c>
      <c r="BD8" s="46">
        <v>0</v>
      </c>
      <c r="BE8" s="47">
        <v>0</v>
      </c>
      <c r="BF8" s="45">
        <v>0</v>
      </c>
      <c r="BG8" s="48">
        <v>0</v>
      </c>
      <c r="BH8" s="44">
        <v>0</v>
      </c>
      <c r="BI8" s="45">
        <v>0</v>
      </c>
      <c r="BJ8" s="46">
        <v>0</v>
      </c>
      <c r="BK8" s="44">
        <v>0</v>
      </c>
      <c r="BL8" s="45">
        <v>0</v>
      </c>
      <c r="BM8" s="46">
        <v>0</v>
      </c>
      <c r="BN8" s="111">
        <v>0</v>
      </c>
      <c r="BO8" s="168"/>
      <c r="BP8" s="39"/>
      <c r="BQ8" s="49"/>
    </row>
    <row r="9" spans="1:69" s="55" customFormat="1" ht="32.25" hidden="1" customHeight="1" thickTop="1">
      <c r="A9" s="183"/>
      <c r="B9" s="184"/>
      <c r="C9" s="191"/>
      <c r="D9" s="171" t="s">
        <v>26</v>
      </c>
      <c r="E9" s="172"/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1">
        <v>0</v>
      </c>
      <c r="AD9" s="51">
        <v>0</v>
      </c>
      <c r="AE9" s="51">
        <v>0</v>
      </c>
      <c r="AF9" s="51">
        <v>0</v>
      </c>
      <c r="AG9" s="51">
        <v>0</v>
      </c>
      <c r="AH9" s="51">
        <v>0</v>
      </c>
      <c r="AI9" s="51">
        <v>0</v>
      </c>
      <c r="AJ9" s="51">
        <v>0</v>
      </c>
      <c r="AK9" s="51">
        <v>0</v>
      </c>
      <c r="AL9" s="51">
        <v>0</v>
      </c>
      <c r="AM9" s="51">
        <v>0</v>
      </c>
      <c r="AN9" s="51">
        <v>0</v>
      </c>
      <c r="AO9" s="51">
        <v>0</v>
      </c>
      <c r="AP9" s="51">
        <v>0</v>
      </c>
      <c r="AQ9" s="51">
        <v>0</v>
      </c>
      <c r="AR9" s="51">
        <v>0</v>
      </c>
      <c r="AS9" s="51">
        <v>0</v>
      </c>
      <c r="AT9" s="51">
        <v>0</v>
      </c>
      <c r="AU9" s="51">
        <v>0</v>
      </c>
      <c r="AV9" s="51">
        <v>0</v>
      </c>
      <c r="AW9" s="51">
        <v>0</v>
      </c>
      <c r="AX9" s="51">
        <v>0</v>
      </c>
      <c r="AY9" s="51">
        <v>0</v>
      </c>
      <c r="AZ9" s="51">
        <v>0</v>
      </c>
      <c r="BA9" s="51">
        <v>0</v>
      </c>
      <c r="BB9" s="51">
        <v>0</v>
      </c>
      <c r="BC9" s="51">
        <v>0</v>
      </c>
      <c r="BD9" s="51">
        <v>0</v>
      </c>
      <c r="BE9" s="51">
        <v>0</v>
      </c>
      <c r="BF9" s="51">
        <v>0</v>
      </c>
      <c r="BG9" s="51">
        <v>0</v>
      </c>
      <c r="BH9" s="51">
        <v>0</v>
      </c>
      <c r="BI9" s="51">
        <v>0</v>
      </c>
      <c r="BJ9" s="51">
        <v>0</v>
      </c>
      <c r="BK9" s="51">
        <v>0</v>
      </c>
      <c r="BL9" s="51">
        <v>0</v>
      </c>
      <c r="BM9" s="51">
        <v>0</v>
      </c>
      <c r="BN9" s="122">
        <v>0</v>
      </c>
      <c r="BO9" s="169"/>
      <c r="BP9" s="39"/>
    </row>
    <row r="10" spans="1:69" s="50" customFormat="1" ht="32.25" hidden="1" customHeight="1">
      <c r="A10" s="183"/>
      <c r="B10" s="184"/>
      <c r="C10" s="191"/>
      <c r="D10" s="173" t="s">
        <v>29</v>
      </c>
      <c r="E10" s="174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3"/>
      <c r="BO10" s="169"/>
      <c r="BP10" s="39"/>
    </row>
    <row r="11" spans="1:69" s="50" customFormat="1" ht="32.25" hidden="1" customHeight="1">
      <c r="A11" s="183"/>
      <c r="B11" s="184"/>
      <c r="C11" s="191"/>
      <c r="D11" s="173" t="s">
        <v>30</v>
      </c>
      <c r="E11" s="174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3"/>
      <c r="BO11" s="169"/>
      <c r="BP11" s="39"/>
    </row>
    <row r="12" spans="1:69" s="50" customFormat="1" ht="32.25" hidden="1" customHeight="1" thickBot="1">
      <c r="A12" s="185"/>
      <c r="B12" s="186"/>
      <c r="C12" s="192"/>
      <c r="D12" s="179" t="s">
        <v>31</v>
      </c>
      <c r="E12" s="180"/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114">
        <v>0</v>
      </c>
      <c r="BO12" s="169"/>
      <c r="BP12" s="39"/>
    </row>
    <row r="13" spans="1:69" s="50" customFormat="1" ht="32.25" hidden="1" customHeight="1">
      <c r="A13" s="181" t="s">
        <v>32</v>
      </c>
      <c r="B13" s="182"/>
      <c r="C13" s="182"/>
      <c r="D13" s="187" t="s">
        <v>28</v>
      </c>
      <c r="E13" s="188"/>
      <c r="F13" s="69">
        <v>0</v>
      </c>
      <c r="G13" s="70">
        <v>0</v>
      </c>
      <c r="H13" s="71">
        <v>0</v>
      </c>
      <c r="I13" s="72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3">
        <v>0</v>
      </c>
      <c r="X13" s="69">
        <v>0</v>
      </c>
      <c r="Y13" s="70">
        <v>0</v>
      </c>
      <c r="Z13" s="71">
        <v>0</v>
      </c>
      <c r="AA13" s="69">
        <v>0</v>
      </c>
      <c r="AB13" s="70">
        <v>0</v>
      </c>
      <c r="AC13" s="71">
        <v>0</v>
      </c>
      <c r="AD13" s="72">
        <v>0</v>
      </c>
      <c r="AE13" s="70">
        <v>0</v>
      </c>
      <c r="AF13" s="73">
        <v>0</v>
      </c>
      <c r="AG13" s="69">
        <v>0</v>
      </c>
      <c r="AH13" s="70">
        <v>0</v>
      </c>
      <c r="AI13" s="71">
        <v>0</v>
      </c>
      <c r="AJ13" s="72">
        <v>0</v>
      </c>
      <c r="AK13" s="70">
        <v>0</v>
      </c>
      <c r="AL13" s="73">
        <v>0</v>
      </c>
      <c r="AM13" s="69">
        <v>0</v>
      </c>
      <c r="AN13" s="70">
        <v>0</v>
      </c>
      <c r="AO13" s="71">
        <v>0</v>
      </c>
      <c r="AP13" s="47">
        <v>0</v>
      </c>
      <c r="AQ13" s="45">
        <v>0</v>
      </c>
      <c r="AR13" s="48">
        <v>0</v>
      </c>
      <c r="AS13" s="69">
        <v>0</v>
      </c>
      <c r="AT13" s="70">
        <v>0</v>
      </c>
      <c r="AU13" s="71">
        <v>0</v>
      </c>
      <c r="AV13" s="47">
        <v>0</v>
      </c>
      <c r="AW13" s="45">
        <v>0</v>
      </c>
      <c r="AX13" s="48">
        <v>0</v>
      </c>
      <c r="AY13" s="69">
        <v>0</v>
      </c>
      <c r="AZ13" s="70">
        <v>0</v>
      </c>
      <c r="BA13" s="71">
        <v>0</v>
      </c>
      <c r="BB13" s="47">
        <v>0</v>
      </c>
      <c r="BC13" s="45">
        <v>0</v>
      </c>
      <c r="BD13" s="48">
        <v>0</v>
      </c>
      <c r="BE13" s="69">
        <v>0</v>
      </c>
      <c r="BF13" s="70">
        <v>0</v>
      </c>
      <c r="BG13" s="71">
        <v>0</v>
      </c>
      <c r="BH13" s="69">
        <v>0</v>
      </c>
      <c r="BI13" s="70">
        <v>0</v>
      </c>
      <c r="BJ13" s="71">
        <v>0</v>
      </c>
      <c r="BK13" s="69">
        <v>0</v>
      </c>
      <c r="BL13" s="70">
        <v>0</v>
      </c>
      <c r="BM13" s="71">
        <v>0</v>
      </c>
      <c r="BN13" s="113">
        <v>0</v>
      </c>
      <c r="BO13" s="169"/>
      <c r="BP13" s="39"/>
    </row>
    <row r="14" spans="1:69" s="50" customFormat="1" ht="32.25" customHeight="1" thickTop="1">
      <c r="A14" s="183"/>
      <c r="B14" s="184"/>
      <c r="C14" s="184"/>
      <c r="D14" s="189" t="s">
        <v>26</v>
      </c>
      <c r="E14" s="190"/>
      <c r="F14" s="56">
        <f>F6</f>
        <v>250438792</v>
      </c>
      <c r="G14" s="52">
        <f t="shared" ref="G14:BN14" si="4">G6</f>
        <v>209561208</v>
      </c>
      <c r="H14" s="58">
        <f t="shared" si="4"/>
        <v>460000000</v>
      </c>
      <c r="I14" s="59">
        <f t="shared" si="4"/>
        <v>0</v>
      </c>
      <c r="J14" s="57">
        <f t="shared" si="4"/>
        <v>0</v>
      </c>
      <c r="K14" s="57">
        <f t="shared" si="4"/>
        <v>0</v>
      </c>
      <c r="L14" s="57">
        <f t="shared" si="4"/>
        <v>0</v>
      </c>
      <c r="M14" s="57">
        <f t="shared" si="4"/>
        <v>0</v>
      </c>
      <c r="N14" s="57">
        <f t="shared" si="4"/>
        <v>0</v>
      </c>
      <c r="O14" s="57">
        <f t="shared" si="4"/>
        <v>0</v>
      </c>
      <c r="P14" s="57">
        <f t="shared" si="4"/>
        <v>0</v>
      </c>
      <c r="Q14" s="57">
        <f t="shared" si="4"/>
        <v>0</v>
      </c>
      <c r="R14" s="57">
        <f t="shared" si="4"/>
        <v>0</v>
      </c>
      <c r="S14" s="57">
        <f t="shared" si="4"/>
        <v>0</v>
      </c>
      <c r="T14" s="57">
        <f t="shared" si="4"/>
        <v>0</v>
      </c>
      <c r="U14" s="57">
        <f t="shared" si="4"/>
        <v>0</v>
      </c>
      <c r="V14" s="57">
        <f t="shared" si="4"/>
        <v>0</v>
      </c>
      <c r="W14" s="60">
        <f t="shared" si="4"/>
        <v>0</v>
      </c>
      <c r="X14" s="56">
        <f t="shared" si="4"/>
        <v>0</v>
      </c>
      <c r="Y14" s="52">
        <f t="shared" si="4"/>
        <v>0</v>
      </c>
      <c r="Z14" s="58">
        <f t="shared" si="4"/>
        <v>0</v>
      </c>
      <c r="AA14" s="56">
        <f t="shared" si="4"/>
        <v>1120382</v>
      </c>
      <c r="AB14" s="53">
        <f t="shared" si="4"/>
        <v>0</v>
      </c>
      <c r="AC14" s="58">
        <f t="shared" si="4"/>
        <v>1120382</v>
      </c>
      <c r="AD14" s="59">
        <f t="shared" si="4"/>
        <v>25373903</v>
      </c>
      <c r="AE14" s="52">
        <f t="shared" si="4"/>
        <v>24626097</v>
      </c>
      <c r="AF14" s="60">
        <f t="shared" si="4"/>
        <v>50000000</v>
      </c>
      <c r="AG14" s="56">
        <f t="shared" si="4"/>
        <v>60732000</v>
      </c>
      <c r="AH14" s="53">
        <f t="shared" si="4"/>
        <v>39268000</v>
      </c>
      <c r="AI14" s="58">
        <f t="shared" si="4"/>
        <v>100000000</v>
      </c>
      <c r="AJ14" s="59">
        <f t="shared" si="4"/>
        <v>60732000</v>
      </c>
      <c r="AK14" s="53">
        <f t="shared" si="4"/>
        <v>89268000</v>
      </c>
      <c r="AL14" s="60">
        <f t="shared" si="4"/>
        <v>150000000</v>
      </c>
      <c r="AM14" s="56">
        <f t="shared" si="4"/>
        <v>102167997</v>
      </c>
      <c r="AN14" s="53">
        <f t="shared" si="4"/>
        <v>56399111</v>
      </c>
      <c r="AO14" s="58">
        <f t="shared" si="4"/>
        <v>158567108</v>
      </c>
      <c r="AP14" s="59">
        <f t="shared" si="4"/>
        <v>0</v>
      </c>
      <c r="AQ14" s="57">
        <f t="shared" si="4"/>
        <v>0</v>
      </c>
      <c r="AR14" s="60">
        <f t="shared" si="4"/>
        <v>0</v>
      </c>
      <c r="AS14" s="56">
        <f t="shared" si="4"/>
        <v>0</v>
      </c>
      <c r="AT14" s="57">
        <f t="shared" si="4"/>
        <v>0</v>
      </c>
      <c r="AU14" s="58">
        <f t="shared" si="4"/>
        <v>0</v>
      </c>
      <c r="AV14" s="59">
        <f t="shared" si="4"/>
        <v>0</v>
      </c>
      <c r="AW14" s="57">
        <f t="shared" si="4"/>
        <v>0</v>
      </c>
      <c r="AX14" s="60">
        <f t="shared" si="4"/>
        <v>0</v>
      </c>
      <c r="AY14" s="56">
        <f t="shared" si="4"/>
        <v>0</v>
      </c>
      <c r="AZ14" s="57">
        <f t="shared" si="4"/>
        <v>0</v>
      </c>
      <c r="BA14" s="58">
        <f t="shared" si="4"/>
        <v>0</v>
      </c>
      <c r="BB14" s="59">
        <f t="shared" si="4"/>
        <v>0</v>
      </c>
      <c r="BC14" s="57">
        <f t="shared" si="4"/>
        <v>0</v>
      </c>
      <c r="BD14" s="60">
        <f t="shared" si="4"/>
        <v>0</v>
      </c>
      <c r="BE14" s="56">
        <f t="shared" si="4"/>
        <v>0</v>
      </c>
      <c r="BF14" s="57">
        <f t="shared" si="4"/>
        <v>0</v>
      </c>
      <c r="BG14" s="58">
        <f t="shared" si="4"/>
        <v>0</v>
      </c>
      <c r="BH14" s="56">
        <f t="shared" si="4"/>
        <v>250126282</v>
      </c>
      <c r="BI14" s="52">
        <f t="shared" si="4"/>
        <v>209561208</v>
      </c>
      <c r="BJ14" s="58">
        <f t="shared" si="4"/>
        <v>459687490</v>
      </c>
      <c r="BK14" s="56">
        <f t="shared" si="4"/>
        <v>312510</v>
      </c>
      <c r="BL14" s="53">
        <f t="shared" si="4"/>
        <v>0</v>
      </c>
      <c r="BM14" s="58">
        <f t="shared" si="4"/>
        <v>312510</v>
      </c>
      <c r="BN14" s="112">
        <f t="shared" si="4"/>
        <v>460000000</v>
      </c>
      <c r="BO14" s="169"/>
      <c r="BP14" s="39"/>
    </row>
    <row r="15" spans="1:69" s="50" customFormat="1" ht="32.25" hidden="1" customHeight="1">
      <c r="A15" s="183"/>
      <c r="B15" s="184"/>
      <c r="C15" s="184"/>
      <c r="D15" s="173" t="s">
        <v>29</v>
      </c>
      <c r="E15" s="174"/>
      <c r="F15" s="56">
        <v>0</v>
      </c>
      <c r="G15" s="57">
        <v>0</v>
      </c>
      <c r="H15" s="58">
        <v>0</v>
      </c>
      <c r="I15" s="59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60">
        <v>0</v>
      </c>
      <c r="X15" s="56">
        <v>0</v>
      </c>
      <c r="Y15" s="57">
        <v>0</v>
      </c>
      <c r="Z15" s="58">
        <v>0</v>
      </c>
      <c r="AA15" s="56">
        <v>0</v>
      </c>
      <c r="AB15" s="57">
        <v>0</v>
      </c>
      <c r="AC15" s="58">
        <v>0</v>
      </c>
      <c r="AD15" s="59">
        <v>0</v>
      </c>
      <c r="AE15" s="57">
        <v>0</v>
      </c>
      <c r="AF15" s="60">
        <v>0</v>
      </c>
      <c r="AG15" s="56">
        <v>0</v>
      </c>
      <c r="AH15" s="57">
        <v>0</v>
      </c>
      <c r="AI15" s="58">
        <v>0</v>
      </c>
      <c r="AJ15" s="59">
        <v>0</v>
      </c>
      <c r="AK15" s="57">
        <v>0</v>
      </c>
      <c r="AL15" s="60">
        <v>0</v>
      </c>
      <c r="AM15" s="56">
        <v>0</v>
      </c>
      <c r="AN15" s="57">
        <v>0</v>
      </c>
      <c r="AO15" s="58">
        <v>0</v>
      </c>
      <c r="AP15" s="59">
        <v>0</v>
      </c>
      <c r="AQ15" s="57">
        <v>0</v>
      </c>
      <c r="AR15" s="60">
        <v>0</v>
      </c>
      <c r="AS15" s="56">
        <v>0</v>
      </c>
      <c r="AT15" s="57">
        <v>0</v>
      </c>
      <c r="AU15" s="58">
        <v>0</v>
      </c>
      <c r="AV15" s="59">
        <v>0</v>
      </c>
      <c r="AW15" s="57">
        <v>0</v>
      </c>
      <c r="AX15" s="60">
        <v>0</v>
      </c>
      <c r="AY15" s="56">
        <v>0</v>
      </c>
      <c r="AZ15" s="57">
        <v>0</v>
      </c>
      <c r="BA15" s="58">
        <v>0</v>
      </c>
      <c r="BB15" s="59">
        <v>0</v>
      </c>
      <c r="BC15" s="57">
        <v>0</v>
      </c>
      <c r="BD15" s="60">
        <v>0</v>
      </c>
      <c r="BE15" s="56">
        <v>0</v>
      </c>
      <c r="BF15" s="57">
        <v>0</v>
      </c>
      <c r="BG15" s="58">
        <v>0</v>
      </c>
      <c r="BH15" s="56">
        <v>0</v>
      </c>
      <c r="BI15" s="57">
        <v>0</v>
      </c>
      <c r="BJ15" s="58">
        <v>0</v>
      </c>
      <c r="BK15" s="56">
        <v>0</v>
      </c>
      <c r="BL15" s="57">
        <v>0</v>
      </c>
      <c r="BM15" s="58">
        <v>0</v>
      </c>
      <c r="BN15" s="112">
        <v>0</v>
      </c>
      <c r="BO15" s="169"/>
      <c r="BP15" s="39"/>
    </row>
    <row r="16" spans="1:69" s="50" customFormat="1" ht="32.25" hidden="1" customHeight="1">
      <c r="A16" s="183"/>
      <c r="B16" s="184"/>
      <c r="C16" s="184"/>
      <c r="D16" s="173" t="s">
        <v>30</v>
      </c>
      <c r="E16" s="174"/>
      <c r="F16" s="56">
        <v>0</v>
      </c>
      <c r="G16" s="57">
        <v>0</v>
      </c>
      <c r="H16" s="58">
        <v>0</v>
      </c>
      <c r="I16" s="59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60">
        <v>0</v>
      </c>
      <c r="X16" s="56">
        <v>0</v>
      </c>
      <c r="Y16" s="57">
        <v>0</v>
      </c>
      <c r="Z16" s="58">
        <v>0</v>
      </c>
      <c r="AA16" s="56">
        <v>0</v>
      </c>
      <c r="AB16" s="57">
        <v>0</v>
      </c>
      <c r="AC16" s="58">
        <v>0</v>
      </c>
      <c r="AD16" s="59">
        <v>0</v>
      </c>
      <c r="AE16" s="57">
        <v>0</v>
      </c>
      <c r="AF16" s="60">
        <v>0</v>
      </c>
      <c r="AG16" s="56">
        <v>0</v>
      </c>
      <c r="AH16" s="57">
        <v>0</v>
      </c>
      <c r="AI16" s="58">
        <v>0</v>
      </c>
      <c r="AJ16" s="59">
        <v>0</v>
      </c>
      <c r="AK16" s="57">
        <v>0</v>
      </c>
      <c r="AL16" s="60">
        <v>0</v>
      </c>
      <c r="AM16" s="56">
        <v>0</v>
      </c>
      <c r="AN16" s="57">
        <v>0</v>
      </c>
      <c r="AO16" s="58">
        <v>0</v>
      </c>
      <c r="AP16" s="59">
        <v>0</v>
      </c>
      <c r="AQ16" s="57">
        <v>0</v>
      </c>
      <c r="AR16" s="60">
        <v>0</v>
      </c>
      <c r="AS16" s="56">
        <v>0</v>
      </c>
      <c r="AT16" s="57">
        <v>0</v>
      </c>
      <c r="AU16" s="58">
        <v>0</v>
      </c>
      <c r="AV16" s="59">
        <v>0</v>
      </c>
      <c r="AW16" s="57">
        <v>0</v>
      </c>
      <c r="AX16" s="60">
        <v>0</v>
      </c>
      <c r="AY16" s="56">
        <v>0</v>
      </c>
      <c r="AZ16" s="57">
        <v>0</v>
      </c>
      <c r="BA16" s="58">
        <v>0</v>
      </c>
      <c r="BB16" s="59">
        <v>0</v>
      </c>
      <c r="BC16" s="57">
        <v>0</v>
      </c>
      <c r="BD16" s="60">
        <v>0</v>
      </c>
      <c r="BE16" s="56">
        <v>0</v>
      </c>
      <c r="BF16" s="57">
        <v>0</v>
      </c>
      <c r="BG16" s="58">
        <v>0</v>
      </c>
      <c r="BH16" s="56">
        <v>0</v>
      </c>
      <c r="BI16" s="57">
        <v>0</v>
      </c>
      <c r="BJ16" s="58">
        <v>0</v>
      </c>
      <c r="BK16" s="56">
        <v>0</v>
      </c>
      <c r="BL16" s="57">
        <v>0</v>
      </c>
      <c r="BM16" s="58">
        <v>0</v>
      </c>
      <c r="BN16" s="112">
        <v>0</v>
      </c>
      <c r="BO16" s="169"/>
      <c r="BP16" s="39"/>
    </row>
    <row r="17" spans="1:68" s="50" customFormat="1" ht="32.25" customHeight="1" thickBot="1">
      <c r="A17" s="185"/>
      <c r="B17" s="186"/>
      <c r="C17" s="186"/>
      <c r="D17" s="179" t="s">
        <v>31</v>
      </c>
      <c r="E17" s="180"/>
      <c r="F17" s="74">
        <f>F7</f>
        <v>250438792</v>
      </c>
      <c r="G17" s="62">
        <f t="shared" ref="G17:BN17" si="5">G7</f>
        <v>209561208</v>
      </c>
      <c r="H17" s="64">
        <f t="shared" si="5"/>
        <v>460000000</v>
      </c>
      <c r="I17" s="61">
        <f t="shared" si="5"/>
        <v>0</v>
      </c>
      <c r="J17" s="61">
        <f t="shared" si="5"/>
        <v>0</v>
      </c>
      <c r="K17" s="61">
        <f t="shared" si="5"/>
        <v>0</v>
      </c>
      <c r="L17" s="61">
        <f t="shared" si="5"/>
        <v>0</v>
      </c>
      <c r="M17" s="61">
        <f t="shared" si="5"/>
        <v>0</v>
      </c>
      <c r="N17" s="61">
        <f t="shared" si="5"/>
        <v>0</v>
      </c>
      <c r="O17" s="61">
        <f t="shared" si="5"/>
        <v>0</v>
      </c>
      <c r="P17" s="61">
        <f t="shared" si="5"/>
        <v>0</v>
      </c>
      <c r="Q17" s="61">
        <f t="shared" si="5"/>
        <v>0</v>
      </c>
      <c r="R17" s="61">
        <f t="shared" si="5"/>
        <v>2050773</v>
      </c>
      <c r="S17" s="61">
        <f t="shared" si="5"/>
        <v>0</v>
      </c>
      <c r="T17" s="61">
        <f t="shared" si="5"/>
        <v>0</v>
      </c>
      <c r="U17" s="61">
        <f t="shared" si="5"/>
        <v>0</v>
      </c>
      <c r="V17" s="61">
        <f t="shared" si="5"/>
        <v>0</v>
      </c>
      <c r="W17" s="61">
        <f t="shared" si="5"/>
        <v>0</v>
      </c>
      <c r="X17" s="74">
        <f t="shared" si="5"/>
        <v>0</v>
      </c>
      <c r="Y17" s="62">
        <f t="shared" si="5"/>
        <v>0</v>
      </c>
      <c r="Z17" s="64">
        <f t="shared" si="5"/>
        <v>0</v>
      </c>
      <c r="AA17" s="74">
        <f t="shared" si="5"/>
        <v>1120382</v>
      </c>
      <c r="AB17" s="62">
        <f t="shared" si="5"/>
        <v>0</v>
      </c>
      <c r="AC17" s="64">
        <f t="shared" si="5"/>
        <v>1120382</v>
      </c>
      <c r="AD17" s="74">
        <f t="shared" si="5"/>
        <v>25373903</v>
      </c>
      <c r="AE17" s="62">
        <f t="shared" si="5"/>
        <v>24626097</v>
      </c>
      <c r="AF17" s="64">
        <f t="shared" si="5"/>
        <v>50000000</v>
      </c>
      <c r="AG17" s="74">
        <f t="shared" si="5"/>
        <v>60732000</v>
      </c>
      <c r="AH17" s="62">
        <f t="shared" si="5"/>
        <v>39268000</v>
      </c>
      <c r="AI17" s="64">
        <f t="shared" si="5"/>
        <v>100000000</v>
      </c>
      <c r="AJ17" s="74">
        <f t="shared" si="5"/>
        <v>60732000</v>
      </c>
      <c r="AK17" s="62">
        <f t="shared" si="5"/>
        <v>89268000</v>
      </c>
      <c r="AL17" s="64">
        <f t="shared" si="5"/>
        <v>150000000</v>
      </c>
      <c r="AM17" s="74">
        <f t="shared" si="5"/>
        <v>102167997</v>
      </c>
      <c r="AN17" s="62">
        <f t="shared" si="5"/>
        <v>56399111</v>
      </c>
      <c r="AO17" s="64">
        <f t="shared" si="5"/>
        <v>158567108</v>
      </c>
      <c r="AP17" s="75">
        <f t="shared" si="5"/>
        <v>0</v>
      </c>
      <c r="AQ17" s="62">
        <f t="shared" si="5"/>
        <v>0</v>
      </c>
      <c r="AR17" s="76">
        <f t="shared" si="5"/>
        <v>0</v>
      </c>
      <c r="AS17" s="74">
        <f t="shared" si="5"/>
        <v>0</v>
      </c>
      <c r="AT17" s="62">
        <f t="shared" si="5"/>
        <v>0</v>
      </c>
      <c r="AU17" s="77">
        <f t="shared" si="5"/>
        <v>0</v>
      </c>
      <c r="AV17" s="66">
        <f t="shared" si="5"/>
        <v>0</v>
      </c>
      <c r="AW17" s="67">
        <f t="shared" si="5"/>
        <v>0</v>
      </c>
      <c r="AX17" s="68">
        <f t="shared" si="5"/>
        <v>0</v>
      </c>
      <c r="AY17" s="61">
        <f t="shared" si="5"/>
        <v>0</v>
      </c>
      <c r="AZ17" s="62">
        <f t="shared" si="5"/>
        <v>0</v>
      </c>
      <c r="BA17" s="63">
        <f t="shared" si="5"/>
        <v>0</v>
      </c>
      <c r="BB17" s="66">
        <f t="shared" si="5"/>
        <v>0</v>
      </c>
      <c r="BC17" s="67">
        <f t="shared" si="5"/>
        <v>0</v>
      </c>
      <c r="BD17" s="68">
        <f t="shared" si="5"/>
        <v>0</v>
      </c>
      <c r="BE17" s="61">
        <f t="shared" si="5"/>
        <v>0</v>
      </c>
      <c r="BF17" s="62">
        <f t="shared" si="5"/>
        <v>0</v>
      </c>
      <c r="BG17" s="63">
        <f t="shared" si="5"/>
        <v>0</v>
      </c>
      <c r="BH17" s="74">
        <f t="shared" si="5"/>
        <v>250126282</v>
      </c>
      <c r="BI17" s="62">
        <f t="shared" si="5"/>
        <v>209561208</v>
      </c>
      <c r="BJ17" s="77">
        <f t="shared" si="5"/>
        <v>459687490</v>
      </c>
      <c r="BK17" s="74">
        <f t="shared" si="5"/>
        <v>312510</v>
      </c>
      <c r="BL17" s="62">
        <f t="shared" si="5"/>
        <v>0</v>
      </c>
      <c r="BM17" s="64">
        <f t="shared" si="5"/>
        <v>312510</v>
      </c>
      <c r="BN17" s="114">
        <f t="shared" si="5"/>
        <v>460000000</v>
      </c>
      <c r="BO17" s="169"/>
      <c r="BP17" s="39"/>
    </row>
    <row r="18" spans="1:68" s="50" customFormat="1" ht="32.25" hidden="1" customHeight="1">
      <c r="A18" s="183" t="s">
        <v>33</v>
      </c>
      <c r="B18" s="184"/>
      <c r="C18" s="184"/>
      <c r="D18" s="200" t="s">
        <v>28</v>
      </c>
      <c r="E18" s="201"/>
      <c r="F18" s="78">
        <f>F8+F13</f>
        <v>0</v>
      </c>
      <c r="G18" s="70">
        <f t="shared" ref="G18:BN18" si="6">G8+G13</f>
        <v>0</v>
      </c>
      <c r="H18" s="47">
        <f t="shared" si="6"/>
        <v>0</v>
      </c>
      <c r="I18" s="44">
        <f t="shared" si="6"/>
        <v>0</v>
      </c>
      <c r="J18" s="44">
        <f t="shared" si="6"/>
        <v>0</v>
      </c>
      <c r="K18" s="44">
        <f t="shared" si="6"/>
        <v>0</v>
      </c>
      <c r="L18" s="44">
        <f t="shared" si="6"/>
        <v>0</v>
      </c>
      <c r="M18" s="44">
        <f t="shared" si="6"/>
        <v>0</v>
      </c>
      <c r="N18" s="44">
        <f t="shared" si="6"/>
        <v>0</v>
      </c>
      <c r="O18" s="44">
        <f t="shared" si="6"/>
        <v>0</v>
      </c>
      <c r="P18" s="44">
        <f t="shared" si="6"/>
        <v>0</v>
      </c>
      <c r="Q18" s="44">
        <f t="shared" si="6"/>
        <v>0</v>
      </c>
      <c r="R18" s="44">
        <f t="shared" si="6"/>
        <v>0</v>
      </c>
      <c r="S18" s="44">
        <f t="shared" si="6"/>
        <v>0</v>
      </c>
      <c r="T18" s="44">
        <f t="shared" si="6"/>
        <v>0</v>
      </c>
      <c r="U18" s="44">
        <f t="shared" si="6"/>
        <v>0</v>
      </c>
      <c r="V18" s="44">
        <f t="shared" si="6"/>
        <v>0</v>
      </c>
      <c r="W18" s="44">
        <f t="shared" si="6"/>
        <v>0</v>
      </c>
      <c r="X18" s="44">
        <f t="shared" si="6"/>
        <v>0</v>
      </c>
      <c r="Y18" s="44">
        <f t="shared" si="6"/>
        <v>0</v>
      </c>
      <c r="Z18" s="44">
        <f t="shared" si="6"/>
        <v>0</v>
      </c>
      <c r="AA18" s="78">
        <f t="shared" si="6"/>
        <v>0</v>
      </c>
      <c r="AB18" s="70">
        <f t="shared" si="6"/>
        <v>0</v>
      </c>
      <c r="AC18" s="47">
        <f t="shared" si="6"/>
        <v>0</v>
      </c>
      <c r="AD18" s="78">
        <f t="shared" si="6"/>
        <v>0</v>
      </c>
      <c r="AE18" s="70">
        <f t="shared" si="6"/>
        <v>0</v>
      </c>
      <c r="AF18" s="47">
        <f t="shared" si="6"/>
        <v>0</v>
      </c>
      <c r="AG18" s="78">
        <f t="shared" si="6"/>
        <v>0</v>
      </c>
      <c r="AH18" s="70">
        <f t="shared" si="6"/>
        <v>0</v>
      </c>
      <c r="AI18" s="47">
        <f t="shared" si="6"/>
        <v>0</v>
      </c>
      <c r="AJ18" s="78">
        <f t="shared" si="6"/>
        <v>0</v>
      </c>
      <c r="AK18" s="70">
        <f t="shared" si="6"/>
        <v>0</v>
      </c>
      <c r="AL18" s="47">
        <f t="shared" si="6"/>
        <v>0</v>
      </c>
      <c r="AM18" s="78">
        <f t="shared" si="6"/>
        <v>0</v>
      </c>
      <c r="AN18" s="70">
        <f t="shared" si="6"/>
        <v>0</v>
      </c>
      <c r="AO18" s="47">
        <f t="shared" si="6"/>
        <v>0</v>
      </c>
      <c r="AP18" s="78">
        <f t="shared" si="6"/>
        <v>0</v>
      </c>
      <c r="AQ18" s="70">
        <f t="shared" si="6"/>
        <v>0</v>
      </c>
      <c r="AR18" s="47">
        <f t="shared" si="6"/>
        <v>0</v>
      </c>
      <c r="AS18" s="78">
        <f t="shared" si="6"/>
        <v>0</v>
      </c>
      <c r="AT18" s="70">
        <f t="shared" si="6"/>
        <v>0</v>
      </c>
      <c r="AU18" s="47">
        <f t="shared" si="6"/>
        <v>0</v>
      </c>
      <c r="AV18" s="44">
        <f t="shared" si="6"/>
        <v>0</v>
      </c>
      <c r="AW18" s="44">
        <f t="shared" si="6"/>
        <v>0</v>
      </c>
      <c r="AX18" s="44">
        <f t="shared" si="6"/>
        <v>0</v>
      </c>
      <c r="AY18" s="44">
        <f t="shared" si="6"/>
        <v>0</v>
      </c>
      <c r="AZ18" s="44">
        <f t="shared" si="6"/>
        <v>0</v>
      </c>
      <c r="BA18" s="44">
        <f t="shared" si="6"/>
        <v>0</v>
      </c>
      <c r="BB18" s="44">
        <f t="shared" si="6"/>
        <v>0</v>
      </c>
      <c r="BC18" s="44">
        <f t="shared" si="6"/>
        <v>0</v>
      </c>
      <c r="BD18" s="44">
        <f t="shared" si="6"/>
        <v>0</v>
      </c>
      <c r="BE18" s="44">
        <f t="shared" si="6"/>
        <v>0</v>
      </c>
      <c r="BF18" s="44">
        <f t="shared" si="6"/>
        <v>0</v>
      </c>
      <c r="BG18" s="44">
        <f t="shared" si="6"/>
        <v>0</v>
      </c>
      <c r="BH18" s="78">
        <f t="shared" si="6"/>
        <v>0</v>
      </c>
      <c r="BI18" s="70">
        <f t="shared" si="6"/>
        <v>0</v>
      </c>
      <c r="BJ18" s="47">
        <f t="shared" si="6"/>
        <v>0</v>
      </c>
      <c r="BK18" s="78">
        <f t="shared" si="6"/>
        <v>0</v>
      </c>
      <c r="BL18" s="70">
        <f t="shared" si="6"/>
        <v>0</v>
      </c>
      <c r="BM18" s="47">
        <f t="shared" si="6"/>
        <v>0</v>
      </c>
      <c r="BN18" s="115">
        <f t="shared" si="6"/>
        <v>0</v>
      </c>
      <c r="BO18" s="169"/>
      <c r="BP18" s="39"/>
    </row>
    <row r="19" spans="1:68" s="50" customFormat="1" ht="32.25" customHeight="1">
      <c r="A19" s="183"/>
      <c r="B19" s="184"/>
      <c r="C19" s="184"/>
      <c r="D19" s="189" t="s">
        <v>26</v>
      </c>
      <c r="E19" s="190"/>
      <c r="F19" s="56">
        <f>F9+F14</f>
        <v>250438792</v>
      </c>
      <c r="G19" s="52">
        <f t="shared" ref="G19:BN19" si="7">G9+G14</f>
        <v>209561208</v>
      </c>
      <c r="H19" s="58">
        <f t="shared" si="7"/>
        <v>460000000</v>
      </c>
      <c r="I19" s="59">
        <f t="shared" si="7"/>
        <v>0</v>
      </c>
      <c r="J19" s="57">
        <f t="shared" si="7"/>
        <v>0</v>
      </c>
      <c r="K19" s="57">
        <f t="shared" si="7"/>
        <v>0</v>
      </c>
      <c r="L19" s="57">
        <f t="shared" si="7"/>
        <v>0</v>
      </c>
      <c r="M19" s="57">
        <f t="shared" si="7"/>
        <v>0</v>
      </c>
      <c r="N19" s="57">
        <f t="shared" si="7"/>
        <v>0</v>
      </c>
      <c r="O19" s="57">
        <f t="shared" si="7"/>
        <v>0</v>
      </c>
      <c r="P19" s="57">
        <f t="shared" si="7"/>
        <v>0</v>
      </c>
      <c r="Q19" s="57">
        <f t="shared" si="7"/>
        <v>0</v>
      </c>
      <c r="R19" s="57">
        <f t="shared" si="7"/>
        <v>0</v>
      </c>
      <c r="S19" s="57">
        <f t="shared" si="7"/>
        <v>0</v>
      </c>
      <c r="T19" s="57">
        <f t="shared" si="7"/>
        <v>0</v>
      </c>
      <c r="U19" s="57">
        <f t="shared" si="7"/>
        <v>0</v>
      </c>
      <c r="V19" s="57">
        <f t="shared" si="7"/>
        <v>0</v>
      </c>
      <c r="W19" s="60">
        <f t="shared" si="7"/>
        <v>0</v>
      </c>
      <c r="X19" s="56">
        <f t="shared" si="7"/>
        <v>0</v>
      </c>
      <c r="Y19" s="52">
        <f t="shared" si="7"/>
        <v>0</v>
      </c>
      <c r="Z19" s="58">
        <f t="shared" si="7"/>
        <v>0</v>
      </c>
      <c r="AA19" s="56">
        <f t="shared" si="7"/>
        <v>1120382</v>
      </c>
      <c r="AB19" s="53">
        <f t="shared" si="7"/>
        <v>0</v>
      </c>
      <c r="AC19" s="58">
        <f t="shared" si="7"/>
        <v>1120382</v>
      </c>
      <c r="AD19" s="59">
        <f t="shared" si="7"/>
        <v>25373903</v>
      </c>
      <c r="AE19" s="52">
        <f t="shared" si="7"/>
        <v>24626097</v>
      </c>
      <c r="AF19" s="60">
        <f t="shared" si="7"/>
        <v>50000000</v>
      </c>
      <c r="AG19" s="56">
        <f t="shared" si="7"/>
        <v>60732000</v>
      </c>
      <c r="AH19" s="52">
        <f t="shared" si="7"/>
        <v>39268000</v>
      </c>
      <c r="AI19" s="58">
        <f t="shared" si="7"/>
        <v>100000000</v>
      </c>
      <c r="AJ19" s="59">
        <f t="shared" si="7"/>
        <v>60732000</v>
      </c>
      <c r="AK19" s="52">
        <f t="shared" si="7"/>
        <v>89268000</v>
      </c>
      <c r="AL19" s="60">
        <f t="shared" si="7"/>
        <v>150000000</v>
      </c>
      <c r="AM19" s="56">
        <f t="shared" si="7"/>
        <v>102167997</v>
      </c>
      <c r="AN19" s="52">
        <f t="shared" si="7"/>
        <v>56399111</v>
      </c>
      <c r="AO19" s="60">
        <f t="shared" si="7"/>
        <v>158567108</v>
      </c>
      <c r="AP19" s="56">
        <f t="shared" si="7"/>
        <v>0</v>
      </c>
      <c r="AQ19" s="53">
        <f t="shared" si="7"/>
        <v>0</v>
      </c>
      <c r="AR19" s="58">
        <f t="shared" si="7"/>
        <v>0</v>
      </c>
      <c r="AS19" s="59">
        <f t="shared" si="7"/>
        <v>0</v>
      </c>
      <c r="AT19" s="53">
        <f t="shared" si="7"/>
        <v>0</v>
      </c>
      <c r="AU19" s="60">
        <f t="shared" si="7"/>
        <v>0</v>
      </c>
      <c r="AV19" s="56">
        <f t="shared" si="7"/>
        <v>0</v>
      </c>
      <c r="AW19" s="53">
        <f t="shared" si="7"/>
        <v>0</v>
      </c>
      <c r="AX19" s="58">
        <f t="shared" si="7"/>
        <v>0</v>
      </c>
      <c r="AY19" s="59">
        <f t="shared" si="7"/>
        <v>0</v>
      </c>
      <c r="AZ19" s="53">
        <f t="shared" si="7"/>
        <v>0</v>
      </c>
      <c r="BA19" s="54">
        <f t="shared" si="7"/>
        <v>0</v>
      </c>
      <c r="BB19" s="51">
        <f t="shared" si="7"/>
        <v>0</v>
      </c>
      <c r="BC19" s="53">
        <f t="shared" si="7"/>
        <v>0</v>
      </c>
      <c r="BD19" s="58">
        <f t="shared" si="7"/>
        <v>0</v>
      </c>
      <c r="BE19" s="56">
        <f t="shared" si="7"/>
        <v>0</v>
      </c>
      <c r="BF19" s="53">
        <f t="shared" si="7"/>
        <v>0</v>
      </c>
      <c r="BG19" s="58">
        <f t="shared" si="7"/>
        <v>0</v>
      </c>
      <c r="BH19" s="59">
        <f t="shared" si="7"/>
        <v>250126282</v>
      </c>
      <c r="BI19" s="52">
        <f t="shared" si="7"/>
        <v>209561208</v>
      </c>
      <c r="BJ19" s="60">
        <f t="shared" si="7"/>
        <v>459687490</v>
      </c>
      <c r="BK19" s="56">
        <f t="shared" si="7"/>
        <v>312510</v>
      </c>
      <c r="BL19" s="53">
        <f t="shared" si="7"/>
        <v>0</v>
      </c>
      <c r="BM19" s="58">
        <f t="shared" si="7"/>
        <v>312510</v>
      </c>
      <c r="BN19" s="112">
        <f t="shared" si="7"/>
        <v>460000000</v>
      </c>
      <c r="BO19" s="169"/>
      <c r="BP19" s="39"/>
    </row>
    <row r="20" spans="1:68" s="50" customFormat="1" ht="32.25" hidden="1" customHeight="1">
      <c r="A20" s="183"/>
      <c r="B20" s="184"/>
      <c r="C20" s="184"/>
      <c r="D20" s="173" t="s">
        <v>29</v>
      </c>
      <c r="E20" s="174"/>
      <c r="F20" s="56">
        <f>F10+F15</f>
        <v>0</v>
      </c>
      <c r="G20" s="57">
        <f t="shared" ref="G20:BN20" si="8">G10+G15</f>
        <v>0</v>
      </c>
      <c r="H20" s="58">
        <f t="shared" si="8"/>
        <v>0</v>
      </c>
      <c r="I20" s="59">
        <f t="shared" si="8"/>
        <v>0</v>
      </c>
      <c r="J20" s="57">
        <f t="shared" si="8"/>
        <v>0</v>
      </c>
      <c r="K20" s="57">
        <f t="shared" si="8"/>
        <v>0</v>
      </c>
      <c r="L20" s="57">
        <f t="shared" si="8"/>
        <v>0</v>
      </c>
      <c r="M20" s="57">
        <f t="shared" si="8"/>
        <v>0</v>
      </c>
      <c r="N20" s="57">
        <f t="shared" si="8"/>
        <v>0</v>
      </c>
      <c r="O20" s="57">
        <f t="shared" si="8"/>
        <v>0</v>
      </c>
      <c r="P20" s="57">
        <f t="shared" si="8"/>
        <v>0</v>
      </c>
      <c r="Q20" s="57">
        <f t="shared" si="8"/>
        <v>0</v>
      </c>
      <c r="R20" s="57">
        <f t="shared" si="8"/>
        <v>0</v>
      </c>
      <c r="S20" s="57">
        <f t="shared" si="8"/>
        <v>0</v>
      </c>
      <c r="T20" s="57">
        <f t="shared" si="8"/>
        <v>0</v>
      </c>
      <c r="U20" s="57">
        <f t="shared" si="8"/>
        <v>0</v>
      </c>
      <c r="V20" s="57">
        <f t="shared" si="8"/>
        <v>0</v>
      </c>
      <c r="W20" s="60">
        <f t="shared" si="8"/>
        <v>0</v>
      </c>
      <c r="X20" s="56">
        <f t="shared" si="8"/>
        <v>0</v>
      </c>
      <c r="Y20" s="57">
        <f t="shared" si="8"/>
        <v>0</v>
      </c>
      <c r="Z20" s="58">
        <f t="shared" si="8"/>
        <v>0</v>
      </c>
      <c r="AA20" s="56">
        <f t="shared" si="8"/>
        <v>0</v>
      </c>
      <c r="AB20" s="57">
        <f t="shared" si="8"/>
        <v>0</v>
      </c>
      <c r="AC20" s="58">
        <f t="shared" si="8"/>
        <v>0</v>
      </c>
      <c r="AD20" s="59">
        <f t="shared" si="8"/>
        <v>0</v>
      </c>
      <c r="AE20" s="57">
        <f t="shared" si="8"/>
        <v>0</v>
      </c>
      <c r="AF20" s="60">
        <f t="shared" si="8"/>
        <v>0</v>
      </c>
      <c r="AG20" s="56">
        <f t="shared" si="8"/>
        <v>0</v>
      </c>
      <c r="AH20" s="57">
        <f t="shared" si="8"/>
        <v>0</v>
      </c>
      <c r="AI20" s="58">
        <f t="shared" si="8"/>
        <v>0</v>
      </c>
      <c r="AJ20" s="59">
        <f t="shared" si="8"/>
        <v>0</v>
      </c>
      <c r="AK20" s="57">
        <f t="shared" si="8"/>
        <v>0</v>
      </c>
      <c r="AL20" s="60">
        <f t="shared" si="8"/>
        <v>0</v>
      </c>
      <c r="AM20" s="56">
        <f t="shared" si="8"/>
        <v>0</v>
      </c>
      <c r="AN20" s="57">
        <f t="shared" si="8"/>
        <v>0</v>
      </c>
      <c r="AO20" s="60">
        <f t="shared" si="8"/>
        <v>0</v>
      </c>
      <c r="AP20" s="56">
        <f t="shared" si="8"/>
        <v>0</v>
      </c>
      <c r="AQ20" s="57">
        <f t="shared" si="8"/>
        <v>0</v>
      </c>
      <c r="AR20" s="58">
        <f t="shared" si="8"/>
        <v>0</v>
      </c>
      <c r="AS20" s="59">
        <f t="shared" si="8"/>
        <v>0</v>
      </c>
      <c r="AT20" s="57">
        <f t="shared" si="8"/>
        <v>0</v>
      </c>
      <c r="AU20" s="60">
        <f t="shared" si="8"/>
        <v>0</v>
      </c>
      <c r="AV20" s="56">
        <f t="shared" si="8"/>
        <v>0</v>
      </c>
      <c r="AW20" s="57">
        <f t="shared" si="8"/>
        <v>0</v>
      </c>
      <c r="AX20" s="58">
        <f t="shared" si="8"/>
        <v>0</v>
      </c>
      <c r="AY20" s="59">
        <f t="shared" si="8"/>
        <v>0</v>
      </c>
      <c r="AZ20" s="57">
        <f t="shared" si="8"/>
        <v>0</v>
      </c>
      <c r="BA20" s="60">
        <f t="shared" si="8"/>
        <v>0</v>
      </c>
      <c r="BB20" s="56">
        <f t="shared" si="8"/>
        <v>0</v>
      </c>
      <c r="BC20" s="57">
        <f t="shared" si="8"/>
        <v>0</v>
      </c>
      <c r="BD20" s="58">
        <f t="shared" si="8"/>
        <v>0</v>
      </c>
      <c r="BE20" s="56">
        <f t="shared" si="8"/>
        <v>0</v>
      </c>
      <c r="BF20" s="57">
        <f t="shared" si="8"/>
        <v>0</v>
      </c>
      <c r="BG20" s="58">
        <f t="shared" si="8"/>
        <v>0</v>
      </c>
      <c r="BH20" s="59">
        <f t="shared" si="8"/>
        <v>0</v>
      </c>
      <c r="BI20" s="57">
        <f t="shared" si="8"/>
        <v>0</v>
      </c>
      <c r="BJ20" s="60">
        <f t="shared" si="8"/>
        <v>0</v>
      </c>
      <c r="BK20" s="56">
        <f t="shared" si="8"/>
        <v>0</v>
      </c>
      <c r="BL20" s="57">
        <f t="shared" si="8"/>
        <v>0</v>
      </c>
      <c r="BM20" s="58">
        <f t="shared" si="8"/>
        <v>0</v>
      </c>
      <c r="BN20" s="112">
        <f t="shared" si="8"/>
        <v>0</v>
      </c>
      <c r="BO20" s="169"/>
      <c r="BP20" s="39"/>
    </row>
    <row r="21" spans="1:68" s="50" customFormat="1" ht="32.25" hidden="1" customHeight="1" thickBot="1">
      <c r="A21" s="183"/>
      <c r="B21" s="184"/>
      <c r="C21" s="184"/>
      <c r="D21" s="173" t="s">
        <v>30</v>
      </c>
      <c r="E21" s="174"/>
      <c r="F21" s="56">
        <f>F11+F16</f>
        <v>0</v>
      </c>
      <c r="G21" s="57">
        <f t="shared" ref="G21:BN21" si="9">G11+G16</f>
        <v>0</v>
      </c>
      <c r="H21" s="58">
        <f t="shared" si="9"/>
        <v>0</v>
      </c>
      <c r="I21" s="59">
        <f t="shared" si="9"/>
        <v>0</v>
      </c>
      <c r="J21" s="57">
        <f t="shared" si="9"/>
        <v>0</v>
      </c>
      <c r="K21" s="57">
        <f t="shared" si="9"/>
        <v>0</v>
      </c>
      <c r="L21" s="57">
        <f t="shared" si="9"/>
        <v>0</v>
      </c>
      <c r="M21" s="57">
        <f t="shared" si="9"/>
        <v>0</v>
      </c>
      <c r="N21" s="57">
        <f t="shared" si="9"/>
        <v>0</v>
      </c>
      <c r="O21" s="57">
        <f t="shared" si="9"/>
        <v>0</v>
      </c>
      <c r="P21" s="57">
        <f t="shared" si="9"/>
        <v>0</v>
      </c>
      <c r="Q21" s="57">
        <f t="shared" si="9"/>
        <v>0</v>
      </c>
      <c r="R21" s="57">
        <f t="shared" si="9"/>
        <v>0</v>
      </c>
      <c r="S21" s="57">
        <f t="shared" si="9"/>
        <v>0</v>
      </c>
      <c r="T21" s="57">
        <f t="shared" si="9"/>
        <v>0</v>
      </c>
      <c r="U21" s="57">
        <f t="shared" si="9"/>
        <v>0</v>
      </c>
      <c r="V21" s="57">
        <f t="shared" si="9"/>
        <v>0</v>
      </c>
      <c r="W21" s="60">
        <f t="shared" si="9"/>
        <v>0</v>
      </c>
      <c r="X21" s="56">
        <f t="shared" si="9"/>
        <v>0</v>
      </c>
      <c r="Y21" s="57">
        <f t="shared" si="9"/>
        <v>0</v>
      </c>
      <c r="Z21" s="58">
        <f t="shared" si="9"/>
        <v>0</v>
      </c>
      <c r="AA21" s="56">
        <f t="shared" si="9"/>
        <v>0</v>
      </c>
      <c r="AB21" s="57">
        <f t="shared" si="9"/>
        <v>0</v>
      </c>
      <c r="AC21" s="58">
        <f t="shared" si="9"/>
        <v>0</v>
      </c>
      <c r="AD21" s="59">
        <f t="shared" si="9"/>
        <v>0</v>
      </c>
      <c r="AE21" s="57">
        <f t="shared" si="9"/>
        <v>0</v>
      </c>
      <c r="AF21" s="60">
        <f t="shared" si="9"/>
        <v>0</v>
      </c>
      <c r="AG21" s="56">
        <f t="shared" si="9"/>
        <v>0</v>
      </c>
      <c r="AH21" s="57">
        <f t="shared" si="9"/>
        <v>0</v>
      </c>
      <c r="AI21" s="58">
        <f t="shared" si="9"/>
        <v>0</v>
      </c>
      <c r="AJ21" s="59">
        <f t="shared" si="9"/>
        <v>0</v>
      </c>
      <c r="AK21" s="57">
        <f t="shared" si="9"/>
        <v>0</v>
      </c>
      <c r="AL21" s="60">
        <f t="shared" si="9"/>
        <v>0</v>
      </c>
      <c r="AM21" s="56">
        <f t="shared" si="9"/>
        <v>0</v>
      </c>
      <c r="AN21" s="57">
        <f t="shared" si="9"/>
        <v>0</v>
      </c>
      <c r="AO21" s="60">
        <f t="shared" si="9"/>
        <v>0</v>
      </c>
      <c r="AP21" s="56">
        <f t="shared" si="9"/>
        <v>0</v>
      </c>
      <c r="AQ21" s="57">
        <f t="shared" si="9"/>
        <v>0</v>
      </c>
      <c r="AR21" s="58">
        <f t="shared" si="9"/>
        <v>0</v>
      </c>
      <c r="AS21" s="59">
        <f t="shared" si="9"/>
        <v>0</v>
      </c>
      <c r="AT21" s="57">
        <f t="shared" si="9"/>
        <v>0</v>
      </c>
      <c r="AU21" s="60">
        <f t="shared" si="9"/>
        <v>0</v>
      </c>
      <c r="AV21" s="56">
        <f t="shared" si="9"/>
        <v>0</v>
      </c>
      <c r="AW21" s="57">
        <f t="shared" si="9"/>
        <v>0</v>
      </c>
      <c r="AX21" s="58">
        <f t="shared" si="9"/>
        <v>0</v>
      </c>
      <c r="AY21" s="59">
        <f t="shared" si="9"/>
        <v>0</v>
      </c>
      <c r="AZ21" s="57">
        <f t="shared" si="9"/>
        <v>0</v>
      </c>
      <c r="BA21" s="60">
        <f t="shared" si="9"/>
        <v>0</v>
      </c>
      <c r="BB21" s="56">
        <f t="shared" si="9"/>
        <v>0</v>
      </c>
      <c r="BC21" s="57">
        <f t="shared" si="9"/>
        <v>0</v>
      </c>
      <c r="BD21" s="58">
        <f t="shared" si="9"/>
        <v>0</v>
      </c>
      <c r="BE21" s="79">
        <f t="shared" si="9"/>
        <v>0</v>
      </c>
      <c r="BF21" s="80">
        <f t="shared" si="9"/>
        <v>0</v>
      </c>
      <c r="BG21" s="81">
        <f t="shared" si="9"/>
        <v>0</v>
      </c>
      <c r="BH21" s="59">
        <f t="shared" si="9"/>
        <v>0</v>
      </c>
      <c r="BI21" s="57">
        <f t="shared" si="9"/>
        <v>0</v>
      </c>
      <c r="BJ21" s="60">
        <f t="shared" si="9"/>
        <v>0</v>
      </c>
      <c r="BK21" s="56">
        <f t="shared" si="9"/>
        <v>0</v>
      </c>
      <c r="BL21" s="57">
        <f t="shared" si="9"/>
        <v>0</v>
      </c>
      <c r="BM21" s="58">
        <f t="shared" si="9"/>
        <v>0</v>
      </c>
      <c r="BN21" s="112">
        <f t="shared" si="9"/>
        <v>0</v>
      </c>
      <c r="BO21" s="169"/>
      <c r="BP21" s="39"/>
    </row>
    <row r="22" spans="1:68" s="50" customFormat="1" ht="41.25" customHeight="1" thickBot="1">
      <c r="A22" s="185"/>
      <c r="B22" s="186"/>
      <c r="C22" s="186"/>
      <c r="D22" s="179" t="s">
        <v>31</v>
      </c>
      <c r="E22" s="180"/>
      <c r="F22" s="61">
        <f>F7</f>
        <v>250438792</v>
      </c>
      <c r="G22" s="62">
        <f t="shared" ref="G22:BN22" si="10">G7</f>
        <v>209561208</v>
      </c>
      <c r="H22" s="63">
        <f t="shared" si="10"/>
        <v>460000000</v>
      </c>
      <c r="I22" s="64">
        <f t="shared" si="10"/>
        <v>0</v>
      </c>
      <c r="J22" s="62">
        <f t="shared" si="10"/>
        <v>0</v>
      </c>
      <c r="K22" s="62">
        <f t="shared" si="10"/>
        <v>0</v>
      </c>
      <c r="L22" s="62">
        <f t="shared" si="10"/>
        <v>0</v>
      </c>
      <c r="M22" s="62">
        <f t="shared" si="10"/>
        <v>0</v>
      </c>
      <c r="N22" s="62">
        <f t="shared" si="10"/>
        <v>0</v>
      </c>
      <c r="O22" s="62">
        <f t="shared" si="10"/>
        <v>0</v>
      </c>
      <c r="P22" s="62">
        <f t="shared" si="10"/>
        <v>0</v>
      </c>
      <c r="Q22" s="62">
        <f t="shared" si="10"/>
        <v>0</v>
      </c>
      <c r="R22" s="62">
        <f t="shared" si="10"/>
        <v>2050773</v>
      </c>
      <c r="S22" s="62">
        <f t="shared" si="10"/>
        <v>0</v>
      </c>
      <c r="T22" s="62">
        <f t="shared" si="10"/>
        <v>0</v>
      </c>
      <c r="U22" s="62">
        <f t="shared" si="10"/>
        <v>0</v>
      </c>
      <c r="V22" s="62">
        <f t="shared" si="10"/>
        <v>0</v>
      </c>
      <c r="W22" s="65">
        <f t="shared" si="10"/>
        <v>0</v>
      </c>
      <c r="X22" s="61">
        <f t="shared" si="10"/>
        <v>0</v>
      </c>
      <c r="Y22" s="62">
        <f t="shared" si="10"/>
        <v>0</v>
      </c>
      <c r="Z22" s="63">
        <f t="shared" si="10"/>
        <v>0</v>
      </c>
      <c r="AA22" s="61">
        <f t="shared" si="10"/>
        <v>1120382</v>
      </c>
      <c r="AB22" s="62">
        <f t="shared" si="10"/>
        <v>0</v>
      </c>
      <c r="AC22" s="63">
        <f t="shared" si="10"/>
        <v>1120382</v>
      </c>
      <c r="AD22" s="64">
        <f t="shared" si="10"/>
        <v>25373903</v>
      </c>
      <c r="AE22" s="62">
        <f t="shared" si="10"/>
        <v>24626097</v>
      </c>
      <c r="AF22" s="65">
        <f t="shared" si="10"/>
        <v>50000000</v>
      </c>
      <c r="AG22" s="61">
        <f t="shared" si="10"/>
        <v>60732000</v>
      </c>
      <c r="AH22" s="62">
        <f t="shared" si="10"/>
        <v>39268000</v>
      </c>
      <c r="AI22" s="63">
        <f t="shared" si="10"/>
        <v>100000000</v>
      </c>
      <c r="AJ22" s="64">
        <f t="shared" si="10"/>
        <v>60732000</v>
      </c>
      <c r="AK22" s="62">
        <f t="shared" si="10"/>
        <v>89268000</v>
      </c>
      <c r="AL22" s="65">
        <f t="shared" si="10"/>
        <v>150000000</v>
      </c>
      <c r="AM22" s="61">
        <f t="shared" si="10"/>
        <v>102167997</v>
      </c>
      <c r="AN22" s="62">
        <f t="shared" si="10"/>
        <v>56399111</v>
      </c>
      <c r="AO22" s="65">
        <f t="shared" si="10"/>
        <v>158567108</v>
      </c>
      <c r="AP22" s="61">
        <f t="shared" si="10"/>
        <v>0</v>
      </c>
      <c r="AQ22" s="62">
        <f t="shared" si="10"/>
        <v>0</v>
      </c>
      <c r="AR22" s="63">
        <f t="shared" si="10"/>
        <v>0</v>
      </c>
      <c r="AS22" s="64">
        <f t="shared" si="10"/>
        <v>0</v>
      </c>
      <c r="AT22" s="62">
        <f t="shared" si="10"/>
        <v>0</v>
      </c>
      <c r="AU22" s="65">
        <f t="shared" si="10"/>
        <v>0</v>
      </c>
      <c r="AV22" s="61">
        <f t="shared" si="10"/>
        <v>0</v>
      </c>
      <c r="AW22" s="62">
        <f t="shared" si="10"/>
        <v>0</v>
      </c>
      <c r="AX22" s="63">
        <f t="shared" si="10"/>
        <v>0</v>
      </c>
      <c r="AY22" s="64">
        <f t="shared" si="10"/>
        <v>0</v>
      </c>
      <c r="AZ22" s="62">
        <f t="shared" si="10"/>
        <v>0</v>
      </c>
      <c r="BA22" s="65">
        <f t="shared" si="10"/>
        <v>0</v>
      </c>
      <c r="BB22" s="61">
        <f t="shared" si="10"/>
        <v>0</v>
      </c>
      <c r="BC22" s="62">
        <f t="shared" si="10"/>
        <v>0</v>
      </c>
      <c r="BD22" s="63">
        <f t="shared" si="10"/>
        <v>0</v>
      </c>
      <c r="BE22" s="82">
        <f t="shared" si="10"/>
        <v>0</v>
      </c>
      <c r="BF22" s="83">
        <f t="shared" si="10"/>
        <v>0</v>
      </c>
      <c r="BG22" s="83">
        <f t="shared" si="10"/>
        <v>0</v>
      </c>
      <c r="BH22" s="62">
        <f t="shared" si="10"/>
        <v>250126282</v>
      </c>
      <c r="BI22" s="62">
        <f t="shared" si="10"/>
        <v>209561208</v>
      </c>
      <c r="BJ22" s="65">
        <f t="shared" si="10"/>
        <v>459687490</v>
      </c>
      <c r="BK22" s="61">
        <f t="shared" si="10"/>
        <v>312510</v>
      </c>
      <c r="BL22" s="62">
        <f t="shared" si="10"/>
        <v>0</v>
      </c>
      <c r="BM22" s="63">
        <f t="shared" si="10"/>
        <v>312510</v>
      </c>
      <c r="BN22" s="77">
        <f t="shared" si="10"/>
        <v>460000000</v>
      </c>
      <c r="BO22" s="170"/>
      <c r="BP22" s="39"/>
    </row>
    <row r="23" spans="1:68" ht="36" hidden="1" customHeight="1">
      <c r="A23" s="84"/>
      <c r="B23" s="85"/>
      <c r="C23" s="86"/>
      <c r="D23" s="87"/>
      <c r="E23" s="88"/>
      <c r="F23" s="89" t="e">
        <f>#REF!+#REF!+#REF!+#REF!+#REF!+#REF!+#REF!+#REF!+#REF!+#REF!+#REF!+#REF!+#REF!+#REF!+#REF!+#REF!+#REF!+#REF!+#REF!+#REF!+#REF!+#REF!+#REF!+#REF!+#REF!+#REF!+#REF!</f>
        <v>#REF!</v>
      </c>
      <c r="G23" s="195" t="s">
        <v>34</v>
      </c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90"/>
      <c r="Z23" s="90"/>
      <c r="AA23" s="90"/>
      <c r="AB23" s="90" t="e">
        <f>#REF!+#REF!</f>
        <v>#REF!</v>
      </c>
      <c r="AC23" s="91"/>
      <c r="AD23" s="91"/>
      <c r="AE23" s="91"/>
      <c r="AF23" s="91"/>
      <c r="AG23" s="91"/>
      <c r="AH23" s="91"/>
      <c r="AI23" s="91"/>
      <c r="AJ23" s="92"/>
      <c r="AK23" s="92"/>
      <c r="AL23" s="92"/>
      <c r="AM23" s="92"/>
      <c r="AN23" s="92"/>
      <c r="AO23" s="92"/>
      <c r="AP23" s="92"/>
      <c r="AQ23" s="92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P23" s="39"/>
    </row>
    <row r="24" spans="1:68" ht="34.5" hidden="1" customHeight="1">
      <c r="A24" s="84"/>
      <c r="B24" s="85"/>
      <c r="C24" s="86"/>
      <c r="D24" s="87"/>
      <c r="E24" s="88"/>
      <c r="F24" s="89"/>
      <c r="G24" s="196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8"/>
      <c r="Y24" s="94"/>
      <c r="Z24" s="94"/>
      <c r="AA24" s="94"/>
      <c r="AB24" s="94"/>
      <c r="AC24" s="95"/>
      <c r="AD24" s="95"/>
      <c r="AE24" s="95"/>
      <c r="AF24" s="95"/>
      <c r="AG24" s="95"/>
      <c r="AH24" s="95"/>
      <c r="AI24" s="95"/>
      <c r="AJ24" s="96"/>
      <c r="AK24" s="96"/>
      <c r="AL24" s="96"/>
      <c r="AM24" s="96"/>
      <c r="AN24" s="96"/>
      <c r="AO24" s="96"/>
      <c r="AP24" s="96"/>
      <c r="AQ24" s="96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P24" s="97"/>
    </row>
    <row r="25" spans="1:68" ht="37.5" hidden="1" customHeight="1">
      <c r="A25" s="84"/>
      <c r="B25" s="85"/>
      <c r="C25" s="86"/>
      <c r="D25" s="87"/>
      <c r="E25" s="87"/>
      <c r="F25" s="89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4"/>
      <c r="Z25" s="98"/>
      <c r="AA25" s="98"/>
      <c r="AB25" s="94"/>
      <c r="AC25" s="95"/>
      <c r="AD25" s="95"/>
      <c r="AE25" s="95"/>
      <c r="AF25" s="95"/>
      <c r="AG25" s="95"/>
      <c r="AH25" s="95"/>
      <c r="AI25" s="95"/>
      <c r="AJ25" s="96"/>
      <c r="AK25" s="96"/>
      <c r="AL25" s="96"/>
      <c r="AM25" s="96"/>
      <c r="AN25" s="96"/>
      <c r="AO25" s="96"/>
      <c r="AP25" s="96"/>
      <c r="AQ25" s="96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P25" s="97"/>
    </row>
    <row r="26" spans="1:68" ht="42" hidden="1" customHeight="1">
      <c r="A26" s="84"/>
      <c r="B26" s="85"/>
      <c r="C26" s="86"/>
      <c r="D26" s="87"/>
      <c r="E26" s="89"/>
      <c r="F26" s="99"/>
      <c r="G26" s="100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5"/>
      <c r="AD26" s="95"/>
      <c r="AE26" s="95"/>
      <c r="AF26" s="95"/>
      <c r="AG26" s="95"/>
      <c r="AH26" s="95"/>
      <c r="AI26" s="95"/>
      <c r="AJ26" s="96"/>
      <c r="AK26" s="96"/>
      <c r="AL26" s="96"/>
      <c r="AM26" s="96"/>
      <c r="AN26" s="96"/>
      <c r="AO26" s="96"/>
      <c r="AP26" s="96"/>
      <c r="AQ26" s="96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P26" s="97"/>
    </row>
    <row r="27" spans="1:68" s="103" customFormat="1" ht="42" hidden="1" customHeight="1">
      <c r="A27" s="84"/>
      <c r="B27" s="85"/>
      <c r="C27" s="86"/>
      <c r="D27" s="101"/>
      <c r="E27" s="101"/>
      <c r="F27" s="102"/>
      <c r="G27" s="199" t="s">
        <v>35</v>
      </c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94">
        <f>Y19</f>
        <v>0</v>
      </c>
      <c r="Z27" s="98"/>
      <c r="AA27" s="98"/>
      <c r="AB27" s="94" t="e">
        <f>AB19-AB23</f>
        <v>#REF!</v>
      </c>
      <c r="AC27" s="94"/>
      <c r="AD27" s="94"/>
      <c r="AE27" s="94">
        <f>AE19</f>
        <v>24626097</v>
      </c>
      <c r="AF27" s="94"/>
      <c r="AG27" s="94">
        <f>AG19</f>
        <v>60732000</v>
      </c>
      <c r="AH27" s="94">
        <f>AH19</f>
        <v>39268000</v>
      </c>
      <c r="AI27" s="94"/>
      <c r="AJ27" s="94">
        <f>AJ19</f>
        <v>60732000</v>
      </c>
      <c r="AK27" s="94">
        <f>AK19</f>
        <v>89268000</v>
      </c>
      <c r="AL27" s="94"/>
      <c r="AM27" s="94">
        <f>AM19</f>
        <v>102167997</v>
      </c>
      <c r="AN27" s="94">
        <f>AN19</f>
        <v>56399111</v>
      </c>
      <c r="AO27" s="94"/>
      <c r="AP27" s="94">
        <f>AP19</f>
        <v>0</v>
      </c>
      <c r="AQ27" s="94">
        <f>AQ19</f>
        <v>0</v>
      </c>
      <c r="AR27" s="102"/>
      <c r="BO27" s="104"/>
      <c r="BP27" s="105"/>
    </row>
    <row r="28" spans="1:68" s="103" customFormat="1" ht="70.5" hidden="1" customHeight="1">
      <c r="A28" s="84"/>
      <c r="B28" s="85"/>
      <c r="C28" s="86"/>
      <c r="D28" s="101"/>
      <c r="E28" s="101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106"/>
      <c r="AD28" s="106"/>
      <c r="AE28" s="106"/>
      <c r="AF28" s="106"/>
      <c r="AG28" s="106"/>
      <c r="AH28" s="106"/>
      <c r="AI28" s="106"/>
      <c r="AJ28" s="98"/>
      <c r="AK28" s="98"/>
      <c r="AL28" s="98"/>
      <c r="AM28" s="98"/>
      <c r="AN28" s="98"/>
      <c r="AO28" s="98"/>
      <c r="AP28" s="98"/>
      <c r="AQ28" s="98"/>
      <c r="BO28" s="104"/>
      <c r="BP28" s="105"/>
    </row>
    <row r="29" spans="1:68">
      <c r="AE29" s="109"/>
      <c r="BP29" s="97"/>
    </row>
    <row r="30" spans="1:68" hidden="1">
      <c r="F30" s="110">
        <f t="shared" ref="F30:BN30" si="11">F8+F9+F10+F11+F13+F14+F15+F16</f>
        <v>250438792</v>
      </c>
      <c r="G30" s="110">
        <f t="shared" si="11"/>
        <v>209561208</v>
      </c>
      <c r="H30" s="110">
        <f t="shared" si="11"/>
        <v>460000000</v>
      </c>
      <c r="I30" s="110">
        <f t="shared" si="11"/>
        <v>0</v>
      </c>
      <c r="J30" s="110">
        <f t="shared" si="11"/>
        <v>0</v>
      </c>
      <c r="K30" s="110">
        <f t="shared" si="11"/>
        <v>0</v>
      </c>
      <c r="L30" s="110">
        <f t="shared" si="11"/>
        <v>0</v>
      </c>
      <c r="M30" s="110">
        <f t="shared" si="11"/>
        <v>0</v>
      </c>
      <c r="N30" s="110">
        <f t="shared" si="11"/>
        <v>0</v>
      </c>
      <c r="O30" s="110">
        <f t="shared" si="11"/>
        <v>0</v>
      </c>
      <c r="P30" s="110">
        <f t="shared" si="11"/>
        <v>0</v>
      </c>
      <c r="Q30" s="110">
        <f t="shared" si="11"/>
        <v>0</v>
      </c>
      <c r="R30" s="110">
        <f t="shared" si="11"/>
        <v>0</v>
      </c>
      <c r="S30" s="110">
        <f t="shared" si="11"/>
        <v>0</v>
      </c>
      <c r="T30" s="110">
        <f t="shared" si="11"/>
        <v>0</v>
      </c>
      <c r="U30" s="110">
        <f t="shared" si="11"/>
        <v>0</v>
      </c>
      <c r="V30" s="110">
        <f t="shared" si="11"/>
        <v>0</v>
      </c>
      <c r="W30" s="110">
        <f t="shared" si="11"/>
        <v>0</v>
      </c>
      <c r="X30" s="110">
        <f t="shared" si="11"/>
        <v>0</v>
      </c>
      <c r="Y30" s="110">
        <f t="shared" si="11"/>
        <v>0</v>
      </c>
      <c r="Z30" s="110">
        <f t="shared" si="11"/>
        <v>0</v>
      </c>
      <c r="AA30" s="110">
        <f t="shared" si="11"/>
        <v>1120382</v>
      </c>
      <c r="AB30" s="110">
        <f t="shared" si="11"/>
        <v>0</v>
      </c>
      <c r="AC30" s="110">
        <f t="shared" si="11"/>
        <v>1120382</v>
      </c>
      <c r="AD30" s="110">
        <f t="shared" si="11"/>
        <v>25373903</v>
      </c>
      <c r="AE30" s="110">
        <f t="shared" si="11"/>
        <v>24626097</v>
      </c>
      <c r="AF30" s="110">
        <f t="shared" si="11"/>
        <v>50000000</v>
      </c>
      <c r="AG30" s="110">
        <f t="shared" si="11"/>
        <v>60732000</v>
      </c>
      <c r="AH30" s="110">
        <f t="shared" si="11"/>
        <v>39268000</v>
      </c>
      <c r="AI30" s="110">
        <f t="shared" si="11"/>
        <v>100000000</v>
      </c>
      <c r="AJ30" s="110">
        <f t="shared" si="11"/>
        <v>60732000</v>
      </c>
      <c r="AK30" s="110">
        <f t="shared" si="11"/>
        <v>89268000</v>
      </c>
      <c r="AL30" s="110">
        <f t="shared" si="11"/>
        <v>150000000</v>
      </c>
      <c r="AM30" s="110">
        <f t="shared" si="11"/>
        <v>102167997</v>
      </c>
      <c r="AN30" s="110">
        <f t="shared" si="11"/>
        <v>56399111</v>
      </c>
      <c r="AO30" s="110">
        <f t="shared" si="11"/>
        <v>158567108</v>
      </c>
      <c r="AP30" s="110">
        <f t="shared" si="11"/>
        <v>0</v>
      </c>
      <c r="AQ30" s="110">
        <f t="shared" si="11"/>
        <v>0</v>
      </c>
      <c r="AR30" s="110">
        <f t="shared" si="11"/>
        <v>0</v>
      </c>
      <c r="AS30" s="110">
        <f t="shared" si="11"/>
        <v>0</v>
      </c>
      <c r="AT30" s="110">
        <f t="shared" si="11"/>
        <v>0</v>
      </c>
      <c r="AU30" s="110">
        <f t="shared" si="11"/>
        <v>0</v>
      </c>
      <c r="AV30" s="110">
        <f t="shared" si="11"/>
        <v>0</v>
      </c>
      <c r="AW30" s="110">
        <f t="shared" si="11"/>
        <v>0</v>
      </c>
      <c r="AX30" s="110">
        <f t="shared" si="11"/>
        <v>0</v>
      </c>
      <c r="AY30" s="110">
        <f t="shared" si="11"/>
        <v>0</v>
      </c>
      <c r="AZ30" s="110">
        <f t="shared" si="11"/>
        <v>0</v>
      </c>
      <c r="BA30" s="110">
        <f t="shared" si="11"/>
        <v>0</v>
      </c>
      <c r="BB30" s="110">
        <f t="shared" si="11"/>
        <v>0</v>
      </c>
      <c r="BC30" s="110">
        <f t="shared" si="11"/>
        <v>0</v>
      </c>
      <c r="BD30" s="110">
        <f t="shared" si="11"/>
        <v>0</v>
      </c>
      <c r="BE30" s="110">
        <f t="shared" si="11"/>
        <v>0</v>
      </c>
      <c r="BF30" s="110">
        <f t="shared" si="11"/>
        <v>0</v>
      </c>
      <c r="BG30" s="110">
        <f t="shared" si="11"/>
        <v>0</v>
      </c>
      <c r="BH30" s="110">
        <f t="shared" si="11"/>
        <v>250126282</v>
      </c>
      <c r="BI30" s="110">
        <f t="shared" si="11"/>
        <v>209561208</v>
      </c>
      <c r="BJ30" s="110">
        <f t="shared" si="11"/>
        <v>459687490</v>
      </c>
      <c r="BK30" s="110">
        <f t="shared" si="11"/>
        <v>312510</v>
      </c>
      <c r="BL30" s="110">
        <f t="shared" si="11"/>
        <v>0</v>
      </c>
      <c r="BM30" s="110">
        <f t="shared" si="11"/>
        <v>312510</v>
      </c>
      <c r="BN30" s="110">
        <f t="shared" si="11"/>
        <v>460000000</v>
      </c>
    </row>
    <row r="31" spans="1:68" hidden="1">
      <c r="F31" s="110">
        <f t="shared" ref="F31:BN31" si="12">F22-F30</f>
        <v>0</v>
      </c>
      <c r="G31" s="110">
        <f t="shared" si="12"/>
        <v>0</v>
      </c>
      <c r="H31" s="110">
        <f t="shared" si="12"/>
        <v>0</v>
      </c>
      <c r="I31" s="110">
        <f t="shared" si="12"/>
        <v>0</v>
      </c>
      <c r="J31" s="110">
        <f t="shared" si="12"/>
        <v>0</v>
      </c>
      <c r="K31" s="110">
        <f t="shared" si="12"/>
        <v>0</v>
      </c>
      <c r="L31" s="110">
        <f t="shared" si="12"/>
        <v>0</v>
      </c>
      <c r="M31" s="110">
        <f t="shared" si="12"/>
        <v>0</v>
      </c>
      <c r="N31" s="110">
        <f t="shared" si="12"/>
        <v>0</v>
      </c>
      <c r="O31" s="110">
        <f t="shared" si="12"/>
        <v>0</v>
      </c>
      <c r="P31" s="110">
        <f t="shared" si="12"/>
        <v>0</v>
      </c>
      <c r="Q31" s="110">
        <f t="shared" si="12"/>
        <v>0</v>
      </c>
      <c r="R31" s="110">
        <f t="shared" si="12"/>
        <v>2050773</v>
      </c>
      <c r="S31" s="110">
        <f t="shared" si="12"/>
        <v>0</v>
      </c>
      <c r="T31" s="110">
        <f t="shared" si="12"/>
        <v>0</v>
      </c>
      <c r="U31" s="110">
        <f t="shared" si="12"/>
        <v>0</v>
      </c>
      <c r="V31" s="110">
        <f t="shared" si="12"/>
        <v>0</v>
      </c>
      <c r="W31" s="110">
        <f t="shared" si="12"/>
        <v>0</v>
      </c>
      <c r="X31" s="110">
        <f t="shared" si="12"/>
        <v>0</v>
      </c>
      <c r="Y31" s="110">
        <f t="shared" si="12"/>
        <v>0</v>
      </c>
      <c r="Z31" s="110">
        <f t="shared" si="12"/>
        <v>0</v>
      </c>
      <c r="AA31" s="110">
        <f t="shared" si="12"/>
        <v>0</v>
      </c>
      <c r="AB31" s="110">
        <f t="shared" si="12"/>
        <v>0</v>
      </c>
      <c r="AC31" s="110">
        <f t="shared" si="12"/>
        <v>0</v>
      </c>
      <c r="AD31" s="110">
        <f t="shared" si="12"/>
        <v>0</v>
      </c>
      <c r="AE31" s="110">
        <f t="shared" si="12"/>
        <v>0</v>
      </c>
      <c r="AF31" s="110">
        <f t="shared" si="12"/>
        <v>0</v>
      </c>
      <c r="AG31" s="110">
        <f t="shared" si="12"/>
        <v>0</v>
      </c>
      <c r="AH31" s="110">
        <f t="shared" si="12"/>
        <v>0</v>
      </c>
      <c r="AI31" s="110">
        <f t="shared" si="12"/>
        <v>0</v>
      </c>
      <c r="AJ31" s="110">
        <f t="shared" si="12"/>
        <v>0</v>
      </c>
      <c r="AK31" s="110">
        <f t="shared" si="12"/>
        <v>0</v>
      </c>
      <c r="AL31" s="110">
        <f t="shared" si="12"/>
        <v>0</v>
      </c>
      <c r="AM31" s="110">
        <f t="shared" si="12"/>
        <v>0</v>
      </c>
      <c r="AN31" s="110">
        <f t="shared" si="12"/>
        <v>0</v>
      </c>
      <c r="AO31" s="110">
        <f t="shared" si="12"/>
        <v>0</v>
      </c>
      <c r="AP31" s="110">
        <f t="shared" si="12"/>
        <v>0</v>
      </c>
      <c r="AQ31" s="110">
        <f t="shared" si="12"/>
        <v>0</v>
      </c>
      <c r="AR31" s="110">
        <f t="shared" si="12"/>
        <v>0</v>
      </c>
      <c r="AS31" s="110">
        <f t="shared" si="12"/>
        <v>0</v>
      </c>
      <c r="AT31" s="110">
        <f t="shared" si="12"/>
        <v>0</v>
      </c>
      <c r="AU31" s="110">
        <f t="shared" si="12"/>
        <v>0</v>
      </c>
      <c r="AV31" s="110">
        <f t="shared" si="12"/>
        <v>0</v>
      </c>
      <c r="AW31" s="110">
        <f t="shared" si="12"/>
        <v>0</v>
      </c>
      <c r="AX31" s="110">
        <f t="shared" si="12"/>
        <v>0</v>
      </c>
      <c r="AY31" s="110">
        <f t="shared" si="12"/>
        <v>0</v>
      </c>
      <c r="AZ31" s="110">
        <f t="shared" si="12"/>
        <v>0</v>
      </c>
      <c r="BA31" s="110">
        <f t="shared" si="12"/>
        <v>0</v>
      </c>
      <c r="BB31" s="110">
        <f t="shared" si="12"/>
        <v>0</v>
      </c>
      <c r="BC31" s="110">
        <f t="shared" si="12"/>
        <v>0</v>
      </c>
      <c r="BD31" s="110">
        <f t="shared" si="12"/>
        <v>0</v>
      </c>
      <c r="BE31" s="110">
        <f t="shared" si="12"/>
        <v>0</v>
      </c>
      <c r="BF31" s="110">
        <f t="shared" si="12"/>
        <v>0</v>
      </c>
      <c r="BG31" s="110">
        <f t="shared" si="12"/>
        <v>0</v>
      </c>
      <c r="BH31" s="110">
        <f t="shared" si="12"/>
        <v>0</v>
      </c>
      <c r="BI31" s="110">
        <f t="shared" si="12"/>
        <v>0</v>
      </c>
      <c r="BJ31" s="110">
        <f t="shared" si="12"/>
        <v>0</v>
      </c>
      <c r="BK31" s="110">
        <f t="shared" si="12"/>
        <v>0</v>
      </c>
      <c r="BL31" s="110">
        <f t="shared" si="12"/>
        <v>0</v>
      </c>
      <c r="BM31" s="110">
        <f t="shared" si="12"/>
        <v>0</v>
      </c>
      <c r="BN31" s="110">
        <f t="shared" si="12"/>
        <v>0</v>
      </c>
    </row>
    <row r="36" spans="66:66">
      <c r="BN36" s="16" t="s">
        <v>36</v>
      </c>
    </row>
  </sheetData>
  <mergeCells count="76">
    <mergeCell ref="A6:A7"/>
    <mergeCell ref="B6:B7"/>
    <mergeCell ref="C6:C7"/>
    <mergeCell ref="BO6:BO7"/>
    <mergeCell ref="D7:E7"/>
    <mergeCell ref="G23:X23"/>
    <mergeCell ref="G24:X24"/>
    <mergeCell ref="G27:X27"/>
    <mergeCell ref="A18:C22"/>
    <mergeCell ref="D18:E18"/>
    <mergeCell ref="D19:E19"/>
    <mergeCell ref="D20:E20"/>
    <mergeCell ref="D21:E21"/>
    <mergeCell ref="D22:E22"/>
    <mergeCell ref="D11:E11"/>
    <mergeCell ref="D12:E12"/>
    <mergeCell ref="A13:C17"/>
    <mergeCell ref="D13:E13"/>
    <mergeCell ref="D14:E14"/>
    <mergeCell ref="D15:E15"/>
    <mergeCell ref="D16:E16"/>
    <mergeCell ref="D17:E17"/>
    <mergeCell ref="A8:C12"/>
    <mergeCell ref="D8:E8"/>
    <mergeCell ref="BO8:BO22"/>
    <mergeCell ref="D9:E9"/>
    <mergeCell ref="D10:E10"/>
    <mergeCell ref="BE4:BG4"/>
    <mergeCell ref="BH4:BJ4"/>
    <mergeCell ref="BK4:BM4"/>
    <mergeCell ref="BN4:BN5"/>
    <mergeCell ref="BO4:BO5"/>
    <mergeCell ref="AM4:AO4"/>
    <mergeCell ref="AP4:AR4"/>
    <mergeCell ref="AS4:AU4"/>
    <mergeCell ref="AV4:AX4"/>
    <mergeCell ref="AY4:BA4"/>
    <mergeCell ref="BB4:BD4"/>
    <mergeCell ref="U4:W4"/>
    <mergeCell ref="X4:Z4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S3:AU3"/>
    <mergeCell ref="AA3:AC3"/>
    <mergeCell ref="AD3:AF3"/>
    <mergeCell ref="AG3:AI3"/>
    <mergeCell ref="AJ3:AL3"/>
    <mergeCell ref="AM3:AO3"/>
    <mergeCell ref="AP3:AR3"/>
    <mergeCell ref="AA4:AC4"/>
    <mergeCell ref="AD4:AF4"/>
    <mergeCell ref="AG4:AI4"/>
    <mergeCell ref="AJ4:AL4"/>
    <mergeCell ref="A1:BJ2"/>
    <mergeCell ref="BK1:BO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V3:AX3"/>
    <mergeCell ref="AY3:BA3"/>
    <mergeCell ref="BB3:BD3"/>
    <mergeCell ref="BE3:BG3"/>
    <mergeCell ref="BH3:BJ3"/>
  </mergeCells>
  <pageMargins left="0.23622047244094491" right="0.23622047244094491" top="0.15748031496062992" bottom="0.15748031496062992" header="0.31496062992125984" footer="0.31496062992125984"/>
  <pageSetup paperSize="8" scale="29" fitToHeight="0" orientation="landscape" copies="2" r:id="rId1"/>
  <headerFooter scaleWithDoc="0" alignWithMargins="0"/>
  <colBreaks count="1" manualBreakCount="1">
    <brk id="66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8609F-347C-4089-A866-8990B872B43D}">
  <sheetPr>
    <tabColor theme="9" tint="0.79998168889431442"/>
    <pageSetUpPr fitToPage="1"/>
  </sheetPr>
  <dimension ref="A1:Y10"/>
  <sheetViews>
    <sheetView tabSelected="1" view="pageBreakPreview" zoomScaleSheetLayoutView="100" workbookViewId="0">
      <selection activeCell="N20" sqref="N20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6" width="8.75" style="2" bestFit="1" customWidth="1"/>
    <col min="7" max="9" width="10" style="2" bestFit="1" customWidth="1"/>
    <col min="10" max="11" width="8.75" style="2" bestFit="1" customWidth="1"/>
    <col min="12" max="12" width="9" style="2" customWidth="1"/>
    <col min="13" max="23" width="8.75" style="2" bestFit="1" customWidth="1"/>
    <col min="24" max="25" width="10" style="2" bestFit="1" customWidth="1"/>
    <col min="26" max="16384" width="8.625" style="2"/>
  </cols>
  <sheetData>
    <row r="1" spans="1:25" ht="4.5" customHeight="1"/>
    <row r="2" spans="1:25" ht="45" customHeight="1">
      <c r="D2" s="218"/>
      <c r="E2" s="218"/>
      <c r="F2" s="218"/>
      <c r="G2" s="218"/>
      <c r="I2" s="218"/>
      <c r="J2" s="218"/>
      <c r="K2" s="218"/>
      <c r="L2" s="218"/>
      <c r="N2" s="219"/>
      <c r="O2" s="219"/>
      <c r="P2" s="219"/>
      <c r="Q2" s="219"/>
      <c r="R2" s="3"/>
      <c r="S2" s="3"/>
      <c r="U2" s="220" t="s">
        <v>42</v>
      </c>
      <c r="V2" s="220"/>
      <c r="W2" s="220"/>
      <c r="X2" s="220"/>
      <c r="Y2" s="220"/>
    </row>
    <row r="3" spans="1:25" ht="17.45" customHeight="1"/>
    <row r="4" spans="1:25" ht="25.5" customHeight="1">
      <c r="A4" s="6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>
      <c r="A5" s="9" t="s">
        <v>44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s="12" customFormat="1" ht="12.75">
      <c r="A7" s="4" t="s">
        <v>0</v>
      </c>
      <c r="B7" s="215" t="s">
        <v>2</v>
      </c>
      <c r="C7" s="216"/>
      <c r="D7" s="217"/>
      <c r="E7" s="11">
        <v>2025</v>
      </c>
      <c r="F7" s="4">
        <v>2026</v>
      </c>
      <c r="G7" s="11">
        <v>2027</v>
      </c>
      <c r="H7" s="4">
        <v>2028</v>
      </c>
      <c r="I7" s="11">
        <v>2029</v>
      </c>
      <c r="J7" s="4">
        <v>2030</v>
      </c>
      <c r="K7" s="11">
        <v>2031</v>
      </c>
      <c r="L7" s="4">
        <v>2032</v>
      </c>
      <c r="M7" s="11">
        <v>2033</v>
      </c>
      <c r="N7" s="4">
        <v>2034</v>
      </c>
      <c r="O7" s="11">
        <v>2035</v>
      </c>
      <c r="P7" s="4">
        <v>2036</v>
      </c>
      <c r="Q7" s="11">
        <v>2037</v>
      </c>
      <c r="R7" s="4">
        <v>2038</v>
      </c>
      <c r="S7" s="11">
        <v>2039</v>
      </c>
      <c r="T7" s="4">
        <v>2040</v>
      </c>
      <c r="U7" s="11">
        <v>2041</v>
      </c>
      <c r="V7" s="4">
        <v>2042</v>
      </c>
      <c r="W7" s="11">
        <v>2043</v>
      </c>
      <c r="X7" s="4">
        <v>2044</v>
      </c>
      <c r="Y7" s="11">
        <v>2045</v>
      </c>
    </row>
    <row r="8" spans="1:25" ht="23.25" customHeight="1">
      <c r="A8" s="5">
        <v>1</v>
      </c>
      <c r="B8" s="212" t="s">
        <v>37</v>
      </c>
      <c r="C8" s="213"/>
      <c r="D8" s="214"/>
      <c r="E8" s="13">
        <v>81842351</v>
      </c>
      <c r="F8" s="13">
        <v>100000000</v>
      </c>
      <c r="G8" s="13">
        <v>148816277</v>
      </c>
      <c r="H8" s="13">
        <v>238228630</v>
      </c>
      <c r="I8" s="13">
        <v>353296751</v>
      </c>
      <c r="J8" s="13">
        <v>396710197</v>
      </c>
      <c r="K8" s="13">
        <v>428896474</v>
      </c>
      <c r="L8" s="13">
        <v>463197695</v>
      </c>
      <c r="M8" s="13">
        <v>499174117</v>
      </c>
      <c r="N8" s="13">
        <v>547765390</v>
      </c>
      <c r="O8" s="13">
        <v>576274536</v>
      </c>
      <c r="P8" s="13">
        <v>624566225</v>
      </c>
      <c r="Q8" s="13">
        <v>664425812</v>
      </c>
      <c r="R8" s="13">
        <v>704850663</v>
      </c>
      <c r="S8" s="13">
        <v>747273570</v>
      </c>
      <c r="T8" s="13">
        <v>793556972</v>
      </c>
      <c r="U8" s="13">
        <v>837809355</v>
      </c>
      <c r="V8" s="13">
        <v>882544470</v>
      </c>
      <c r="W8" s="13">
        <v>932293564</v>
      </c>
      <c r="X8" s="13">
        <v>985399796</v>
      </c>
      <c r="Y8" s="13">
        <v>1032949716</v>
      </c>
    </row>
    <row r="9" spans="1:25" ht="24.75" customHeight="1">
      <c r="A9" s="5">
        <v>2</v>
      </c>
      <c r="B9" s="221" t="s">
        <v>43</v>
      </c>
      <c r="C9" s="222"/>
      <c r="D9" s="223"/>
      <c r="E9" s="13">
        <v>81842351</v>
      </c>
      <c r="F9" s="13">
        <v>90000000</v>
      </c>
      <c r="G9" s="13">
        <v>100654180</v>
      </c>
      <c r="H9" s="13">
        <v>181829519</v>
      </c>
      <c r="I9" s="13">
        <v>353296751</v>
      </c>
      <c r="J9" s="13">
        <v>396710197</v>
      </c>
      <c r="K9" s="13">
        <v>428896474</v>
      </c>
      <c r="L9" s="13">
        <v>463197695</v>
      </c>
      <c r="M9" s="13">
        <v>499174117</v>
      </c>
      <c r="N9" s="13">
        <v>547765390</v>
      </c>
      <c r="O9" s="13">
        <v>576274536</v>
      </c>
      <c r="P9" s="13">
        <v>624566225</v>
      </c>
      <c r="Q9" s="13">
        <v>664425812</v>
      </c>
      <c r="R9" s="13">
        <v>704850663</v>
      </c>
      <c r="S9" s="13">
        <v>747273570</v>
      </c>
      <c r="T9" s="13">
        <v>793556972</v>
      </c>
      <c r="U9" s="13">
        <v>837809355</v>
      </c>
      <c r="V9" s="13">
        <v>882544470</v>
      </c>
      <c r="W9" s="13">
        <v>932293564</v>
      </c>
      <c r="X9" s="13">
        <v>985399796</v>
      </c>
      <c r="Y9" s="13">
        <v>1032949716</v>
      </c>
    </row>
    <row r="10" spans="1:25" ht="25.5" customHeight="1">
      <c r="A10" s="5">
        <v>3</v>
      </c>
      <c r="B10" s="212" t="s">
        <v>1</v>
      </c>
      <c r="C10" s="213"/>
      <c r="D10" s="214"/>
      <c r="E10" s="14">
        <f t="shared" ref="E10:Y10" si="0">E9-E8</f>
        <v>0</v>
      </c>
      <c r="F10" s="14">
        <f t="shared" si="0"/>
        <v>-10000000</v>
      </c>
      <c r="G10" s="14">
        <f t="shared" si="0"/>
        <v>-48162097</v>
      </c>
      <c r="H10" s="14">
        <f t="shared" si="0"/>
        <v>-56399111</v>
      </c>
      <c r="I10" s="14">
        <f t="shared" si="0"/>
        <v>0</v>
      </c>
      <c r="J10" s="14">
        <f t="shared" si="0"/>
        <v>0</v>
      </c>
      <c r="K10" s="14">
        <f t="shared" si="0"/>
        <v>0</v>
      </c>
      <c r="L10" s="14">
        <f t="shared" si="0"/>
        <v>0</v>
      </c>
      <c r="M10" s="14">
        <f t="shared" si="0"/>
        <v>0</v>
      </c>
      <c r="N10" s="14">
        <f t="shared" si="0"/>
        <v>0</v>
      </c>
      <c r="O10" s="14">
        <f t="shared" si="0"/>
        <v>0</v>
      </c>
      <c r="P10" s="14">
        <f t="shared" si="0"/>
        <v>0</v>
      </c>
      <c r="Q10" s="14">
        <f t="shared" si="0"/>
        <v>0</v>
      </c>
      <c r="R10" s="14">
        <f t="shared" si="0"/>
        <v>0</v>
      </c>
      <c r="S10" s="14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0</v>
      </c>
      <c r="W10" s="14">
        <f t="shared" si="0"/>
        <v>0</v>
      </c>
      <c r="X10" s="14">
        <f t="shared" si="0"/>
        <v>0</v>
      </c>
      <c r="Y10" s="14">
        <f t="shared" si="0"/>
        <v>0</v>
      </c>
    </row>
  </sheetData>
  <mergeCells count="8">
    <mergeCell ref="N2:Q2"/>
    <mergeCell ref="U2:Y2"/>
    <mergeCell ref="B9:D9"/>
    <mergeCell ref="B10:D10"/>
    <mergeCell ref="B7:D7"/>
    <mergeCell ref="B8:D8"/>
    <mergeCell ref="D2:G2"/>
    <mergeCell ref="I2:L2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2024-03-21T08:30:45Z</cp:lastPrinted>
  <dcterms:created xsi:type="dcterms:W3CDTF">2022-11-03T13:36:52Z</dcterms:created>
  <dcterms:modified xsi:type="dcterms:W3CDTF">2024-03-21T08:45:09Z</dcterms:modified>
</cp:coreProperties>
</file>