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.kajzar\Desktop\WPF\2024\UCHWAŁY\3 MARZEC\Sejmik\Sejmik II\"/>
    </mc:Choice>
  </mc:AlternateContent>
  <xr:revisionPtr revIDLastSave="0" documentId="13_ncr:1_{1EBC49FC-134D-42C5-9CCA-0D9AA5795330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Zał. nr 1" sheetId="27" r:id="rId1"/>
    <sheet name="Zał. nr 2" sheetId="28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1'!$A$1:$BO$24</definedName>
    <definedName name="_xlnm.Print_Area" localSheetId="1">'Zał. nr 2'!$A$1:$Y$32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28" l="1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I18" i="28"/>
  <c r="Y16" i="28"/>
  <c r="Y18" i="28" s="1"/>
  <c r="X16" i="28"/>
  <c r="W16" i="28"/>
  <c r="V16" i="28"/>
  <c r="U16" i="28"/>
  <c r="U18" i="28" s="1"/>
  <c r="T16" i="28"/>
  <c r="T18" i="28" s="1"/>
  <c r="S16" i="28"/>
  <c r="S18" i="28" s="1"/>
  <c r="R16" i="28"/>
  <c r="Q16" i="28"/>
  <c r="P16" i="28"/>
  <c r="O16" i="28"/>
  <c r="N16" i="28"/>
  <c r="N18" i="28" s="1"/>
  <c r="M16" i="28"/>
  <c r="M18" i="28" s="1"/>
  <c r="L16" i="28"/>
  <c r="K16" i="28"/>
  <c r="J16" i="28"/>
  <c r="I16" i="28"/>
  <c r="H16" i="28"/>
  <c r="H18" i="28" s="1"/>
  <c r="G16" i="28"/>
  <c r="G18" i="28" s="1"/>
  <c r="F16" i="28"/>
  <c r="E16" i="28"/>
  <c r="D16" i="28"/>
  <c r="Y15" i="28"/>
  <c r="X15" i="28"/>
  <c r="W15" i="28"/>
  <c r="V15" i="28"/>
  <c r="V18" i="28" s="1"/>
  <c r="U15" i="28"/>
  <c r="T15" i="28"/>
  <c r="S15" i="28"/>
  <c r="R15" i="28"/>
  <c r="Q15" i="28"/>
  <c r="P15" i="28"/>
  <c r="P18" i="28" s="1"/>
  <c r="O15" i="28"/>
  <c r="N15" i="28"/>
  <c r="M15" i="28"/>
  <c r="L15" i="28"/>
  <c r="K15" i="28"/>
  <c r="J15" i="28"/>
  <c r="J18" i="28" s="1"/>
  <c r="I15" i="28"/>
  <c r="H15" i="28"/>
  <c r="G15" i="28"/>
  <c r="F15" i="28"/>
  <c r="E15" i="28"/>
  <c r="D15" i="28"/>
  <c r="D18" i="28" s="1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E18" i="28" l="1"/>
  <c r="K18" i="28"/>
  <c r="Q18" i="28"/>
  <c r="W18" i="28"/>
  <c r="F18" i="28"/>
  <c r="X18" i="28"/>
  <c r="L18" i="28"/>
  <c r="R18" i="28"/>
  <c r="O18" i="28"/>
  <c r="BP25" i="27" l="1"/>
  <c r="AB25" i="27"/>
  <c r="F25" i="27"/>
  <c r="BN23" i="27"/>
  <c r="BM23" i="27"/>
  <c r="BL23" i="27"/>
  <c r="BK23" i="27"/>
  <c r="BJ23" i="27"/>
  <c r="BI23" i="27"/>
  <c r="BH23" i="27"/>
  <c r="BG23" i="27"/>
  <c r="BF23" i="27"/>
  <c r="BE23" i="27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BN22" i="27"/>
  <c r="BM22" i="27"/>
  <c r="BL22" i="27"/>
  <c r="BK22" i="27"/>
  <c r="BJ22" i="27"/>
  <c r="BI22" i="27"/>
  <c r="BH22" i="27"/>
  <c r="BG22" i="27"/>
  <c r="BF22" i="27"/>
  <c r="BE22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AP21" i="27"/>
  <c r="AP29" i="27" s="1"/>
  <c r="J21" i="27"/>
  <c r="BN20" i="27"/>
  <c r="BM20" i="27"/>
  <c r="BL20" i="27"/>
  <c r="BK20" i="27"/>
  <c r="BJ20" i="27"/>
  <c r="BI20" i="27"/>
  <c r="BH20" i="27"/>
  <c r="BG20" i="27"/>
  <c r="BF20" i="27"/>
  <c r="BE20" i="27"/>
  <c r="BD20" i="27"/>
  <c r="BC20" i="27"/>
  <c r="BB20" i="27"/>
  <c r="BA20" i="27"/>
  <c r="AZ20" i="27"/>
  <c r="AY20" i="27"/>
  <c r="AX20" i="27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BP20" i="27" s="1"/>
  <c r="G20" i="27"/>
  <c r="F20" i="27"/>
  <c r="BP18" i="27"/>
  <c r="BP17" i="27"/>
  <c r="BL16" i="27"/>
  <c r="BK16" i="27"/>
  <c r="BF16" i="27"/>
  <c r="BE16" i="27"/>
  <c r="BC16" i="27"/>
  <c r="BB16" i="27"/>
  <c r="AZ16" i="27"/>
  <c r="AY16" i="27"/>
  <c r="AW16" i="27"/>
  <c r="AV16" i="27"/>
  <c r="AT16" i="27"/>
  <c r="AS16" i="27"/>
  <c r="AQ16" i="27"/>
  <c r="AP16" i="27"/>
  <c r="AN16" i="27"/>
  <c r="AM16" i="27"/>
  <c r="AK16" i="27"/>
  <c r="AJ16" i="27"/>
  <c r="AH16" i="27"/>
  <c r="AG16" i="27"/>
  <c r="AE16" i="27"/>
  <c r="AD16" i="27"/>
  <c r="AC16" i="27"/>
  <c r="AB16" i="27"/>
  <c r="AA16" i="27"/>
  <c r="Y16" i="27"/>
  <c r="X16" i="27"/>
  <c r="V16" i="27"/>
  <c r="U16" i="27"/>
  <c r="S16" i="27"/>
  <c r="R16" i="27"/>
  <c r="Q16" i="27"/>
  <c r="P16" i="27"/>
  <c r="O16" i="27"/>
  <c r="M16" i="27"/>
  <c r="L16" i="27"/>
  <c r="J16" i="27"/>
  <c r="I16" i="27"/>
  <c r="G16" i="27"/>
  <c r="F16" i="27"/>
  <c r="BP15" i="27"/>
  <c r="AN14" i="27"/>
  <c r="AJ14" i="27"/>
  <c r="L14" i="27"/>
  <c r="BP13" i="27"/>
  <c r="BP12" i="27"/>
  <c r="BL11" i="27"/>
  <c r="BK11" i="27"/>
  <c r="BH11" i="27"/>
  <c r="BF11" i="27"/>
  <c r="BF32" i="27" s="1"/>
  <c r="BE11" i="27"/>
  <c r="BC11" i="27"/>
  <c r="BB11" i="27"/>
  <c r="AZ11" i="27"/>
  <c r="AY11" i="27"/>
  <c r="AW11" i="27"/>
  <c r="AV11" i="27"/>
  <c r="AV21" i="27" s="1"/>
  <c r="AT11" i="27"/>
  <c r="AT32" i="27" s="1"/>
  <c r="AS11" i="27"/>
  <c r="AR11" i="27"/>
  <c r="AQ11" i="27"/>
  <c r="AP11" i="27"/>
  <c r="AP32" i="27" s="1"/>
  <c r="AN11" i="27"/>
  <c r="AN21" i="27" s="1"/>
  <c r="AN29" i="27" s="1"/>
  <c r="AM11" i="27"/>
  <c r="AK11" i="27"/>
  <c r="AJ11" i="27"/>
  <c r="AH11" i="27"/>
  <c r="AH32" i="27" s="1"/>
  <c r="AG11" i="27"/>
  <c r="AE11" i="27"/>
  <c r="AD11" i="27"/>
  <c r="AD32" i="27" s="1"/>
  <c r="AB11" i="27"/>
  <c r="AA11" i="27"/>
  <c r="Y11" i="27"/>
  <c r="X11" i="27"/>
  <c r="X21" i="27" s="1"/>
  <c r="V11" i="27"/>
  <c r="V32" i="27" s="1"/>
  <c r="U11" i="27"/>
  <c r="S11" i="27"/>
  <c r="R11" i="27"/>
  <c r="R32" i="27" s="1"/>
  <c r="Q11" i="27"/>
  <c r="P11" i="27"/>
  <c r="P21" i="27" s="1"/>
  <c r="O11" i="27"/>
  <c r="M11" i="27"/>
  <c r="L11" i="27"/>
  <c r="L21" i="27" s="1"/>
  <c r="J11" i="27"/>
  <c r="J32" i="27" s="1"/>
  <c r="I11" i="27"/>
  <c r="G11" i="27"/>
  <c r="F11" i="27"/>
  <c r="F32" i="27" s="1"/>
  <c r="BP10" i="27"/>
  <c r="BL9" i="27"/>
  <c r="BL14" i="27" s="1"/>
  <c r="BK9" i="27"/>
  <c r="BK14" i="27" s="1"/>
  <c r="BF9" i="27"/>
  <c r="BF14" i="27" s="1"/>
  <c r="BE9" i="27"/>
  <c r="BE14" i="27" s="1"/>
  <c r="BC9" i="27"/>
  <c r="BC14" i="27" s="1"/>
  <c r="BB9" i="27"/>
  <c r="BB14" i="27" s="1"/>
  <c r="AZ9" i="27"/>
  <c r="AZ14" i="27" s="1"/>
  <c r="AY9" i="27"/>
  <c r="AY14" i="27" s="1"/>
  <c r="AW9" i="27"/>
  <c r="AW14" i="27" s="1"/>
  <c r="AV9" i="27"/>
  <c r="AV14" i="27" s="1"/>
  <c r="AT9" i="27"/>
  <c r="AT14" i="27" s="1"/>
  <c r="AS9" i="27"/>
  <c r="AS14" i="27" s="1"/>
  <c r="AQ9" i="27"/>
  <c r="AQ14" i="27" s="1"/>
  <c r="AP9" i="27"/>
  <c r="AP14" i="27" s="1"/>
  <c r="AN9" i="27"/>
  <c r="AM9" i="27"/>
  <c r="AM14" i="27" s="1"/>
  <c r="AK9" i="27"/>
  <c r="AK14" i="27" s="1"/>
  <c r="AJ9" i="27"/>
  <c r="AH9" i="27"/>
  <c r="AH14" i="27" s="1"/>
  <c r="AG9" i="27"/>
  <c r="AG14" i="27" s="1"/>
  <c r="AE9" i="27"/>
  <c r="AE14" i="27" s="1"/>
  <c r="AD9" i="27"/>
  <c r="AD14" i="27" s="1"/>
  <c r="AB9" i="27"/>
  <c r="AB14" i="27" s="1"/>
  <c r="AA9" i="27"/>
  <c r="AA14" i="27" s="1"/>
  <c r="Y9" i="27"/>
  <c r="Y14" i="27" s="1"/>
  <c r="X9" i="27"/>
  <c r="X14" i="27" s="1"/>
  <c r="V9" i="27"/>
  <c r="V14" i="27" s="1"/>
  <c r="U9" i="27"/>
  <c r="U14" i="27" s="1"/>
  <c r="S9" i="27"/>
  <c r="S14" i="27" s="1"/>
  <c r="R9" i="27"/>
  <c r="R14" i="27" s="1"/>
  <c r="Q9" i="27"/>
  <c r="Q14" i="27" s="1"/>
  <c r="P9" i="27"/>
  <c r="P14" i="27" s="1"/>
  <c r="O9" i="27"/>
  <c r="O14" i="27" s="1"/>
  <c r="M9" i="27"/>
  <c r="M14" i="27" s="1"/>
  <c r="L9" i="27"/>
  <c r="J9" i="27"/>
  <c r="J14" i="27" s="1"/>
  <c r="I9" i="27"/>
  <c r="I14" i="27" s="1"/>
  <c r="G9" i="27"/>
  <c r="G14" i="27" s="1"/>
  <c r="F9" i="27"/>
  <c r="F14" i="27" s="1"/>
  <c r="BM8" i="27"/>
  <c r="BM9" i="27" s="1"/>
  <c r="BM14" i="27" s="1"/>
  <c r="BI8" i="27"/>
  <c r="BI9" i="27" s="1"/>
  <c r="BI14" i="27" s="1"/>
  <c r="BH8" i="27"/>
  <c r="BH9" i="27" s="1"/>
  <c r="BH14" i="27" s="1"/>
  <c r="BG8" i="27"/>
  <c r="BG11" i="27" s="1"/>
  <c r="BD8" i="27"/>
  <c r="BD11" i="27" s="1"/>
  <c r="BD21" i="27" s="1"/>
  <c r="BA8" i="27"/>
  <c r="BA9" i="27" s="1"/>
  <c r="BA14" i="27" s="1"/>
  <c r="AX8" i="27"/>
  <c r="AX9" i="27" s="1"/>
  <c r="AX14" i="27" s="1"/>
  <c r="AU8" i="27"/>
  <c r="AU11" i="27" s="1"/>
  <c r="AR8" i="27"/>
  <c r="AR9" i="27" s="1"/>
  <c r="AR14" i="27" s="1"/>
  <c r="AO8" i="27"/>
  <c r="AO9" i="27" s="1"/>
  <c r="AO14" i="27" s="1"/>
  <c r="AL8" i="27"/>
  <c r="AL9" i="27" s="1"/>
  <c r="AL14" i="27" s="1"/>
  <c r="AI8" i="27"/>
  <c r="AI11" i="27" s="1"/>
  <c r="AF8" i="27"/>
  <c r="AF11" i="27" s="1"/>
  <c r="AC8" i="27"/>
  <c r="AC9" i="27" s="1"/>
  <c r="AC14" i="27" s="1"/>
  <c r="Z8" i="27"/>
  <c r="Z9" i="27" s="1"/>
  <c r="Z14" i="27" s="1"/>
  <c r="W8" i="27"/>
  <c r="W11" i="27" s="1"/>
  <c r="T8" i="27"/>
  <c r="T9" i="27" s="1"/>
  <c r="T14" i="27" s="1"/>
  <c r="N8" i="27"/>
  <c r="N9" i="27" s="1"/>
  <c r="N14" i="27" s="1"/>
  <c r="K8" i="27"/>
  <c r="K11" i="27" s="1"/>
  <c r="H8" i="27"/>
  <c r="H11" i="27" s="1"/>
  <c r="BL7" i="27"/>
  <c r="BL19" i="27" s="1"/>
  <c r="BK7" i="27"/>
  <c r="BF7" i="27"/>
  <c r="BF24" i="27" s="1"/>
  <c r="BE7" i="27"/>
  <c r="BC7" i="27"/>
  <c r="BB7" i="27"/>
  <c r="AZ7" i="27"/>
  <c r="AZ19" i="27" s="1"/>
  <c r="AY7" i="27"/>
  <c r="AW7" i="27"/>
  <c r="AV7" i="27"/>
  <c r="AV19" i="27" s="1"/>
  <c r="AT7" i="27"/>
  <c r="AS7" i="27"/>
  <c r="AR7" i="27"/>
  <c r="AR19" i="27" s="1"/>
  <c r="AQ7" i="27"/>
  <c r="AP7" i="27"/>
  <c r="AP24" i="27" s="1"/>
  <c r="AP33" i="27" s="1"/>
  <c r="AN7" i="27"/>
  <c r="AN19" i="27" s="1"/>
  <c r="AM7" i="27"/>
  <c r="AK7" i="27"/>
  <c r="AJ7" i="27"/>
  <c r="AJ19" i="27" s="1"/>
  <c r="AH7" i="27"/>
  <c r="AH24" i="27" s="1"/>
  <c r="AG7" i="27"/>
  <c r="AF7" i="27"/>
  <c r="AF19" i="27" s="1"/>
  <c r="AE7" i="27"/>
  <c r="AD7" i="27"/>
  <c r="AB7" i="27"/>
  <c r="AB19" i="27" s="1"/>
  <c r="AA7" i="27"/>
  <c r="Y7" i="27"/>
  <c r="X7" i="27"/>
  <c r="X19" i="27" s="1"/>
  <c r="V7" i="27"/>
  <c r="U7" i="27"/>
  <c r="T7" i="27"/>
  <c r="T19" i="27" s="1"/>
  <c r="S7" i="27"/>
  <c r="R7" i="27"/>
  <c r="R24" i="27" s="1"/>
  <c r="R33" i="27" s="1"/>
  <c r="Q7" i="27"/>
  <c r="P7" i="27"/>
  <c r="P19" i="27" s="1"/>
  <c r="O7" i="27"/>
  <c r="M7" i="27"/>
  <c r="L7" i="27"/>
  <c r="L19" i="27" s="1"/>
  <c r="J7" i="27"/>
  <c r="J24" i="27" s="1"/>
  <c r="J33" i="27" s="1"/>
  <c r="I7" i="27"/>
  <c r="G7" i="27"/>
  <c r="F7" i="27"/>
  <c r="F24" i="27" s="1"/>
  <c r="F33" i="27" s="1"/>
  <c r="BM6" i="27"/>
  <c r="BM16" i="27" s="1"/>
  <c r="BI6" i="27"/>
  <c r="BI16" i="27" s="1"/>
  <c r="BH6" i="27"/>
  <c r="BH16" i="27" s="1"/>
  <c r="BG6" i="27"/>
  <c r="BG16" i="27" s="1"/>
  <c r="BD6" i="27"/>
  <c r="BD16" i="27" s="1"/>
  <c r="BA6" i="27"/>
  <c r="BA16" i="27" s="1"/>
  <c r="AX6" i="27"/>
  <c r="AX7" i="27" s="1"/>
  <c r="AU6" i="27"/>
  <c r="AU7" i="27" s="1"/>
  <c r="AR6" i="27"/>
  <c r="AR16" i="27" s="1"/>
  <c r="AO6" i="27"/>
  <c r="AO7" i="27" s="1"/>
  <c r="AL6" i="27"/>
  <c r="AL7" i="27" s="1"/>
  <c r="AI6" i="27"/>
  <c r="AI7" i="27" s="1"/>
  <c r="AF6" i="27"/>
  <c r="AF16" i="27" s="1"/>
  <c r="AC6" i="27"/>
  <c r="AC7" i="27" s="1"/>
  <c r="Z6" i="27"/>
  <c r="Z7" i="27" s="1"/>
  <c r="W6" i="27"/>
  <c r="W7" i="27" s="1"/>
  <c r="T6" i="27"/>
  <c r="T16" i="27" s="1"/>
  <c r="N6" i="27"/>
  <c r="N7" i="27" s="1"/>
  <c r="K6" i="27"/>
  <c r="K7" i="27" s="1"/>
  <c r="H6" i="27"/>
  <c r="H16" i="27" s="1"/>
  <c r="AJ21" i="27" l="1"/>
  <c r="AJ29" i="27" s="1"/>
  <c r="H7" i="27"/>
  <c r="H19" i="27" s="1"/>
  <c r="V24" i="27"/>
  <c r="V33" i="27" s="1"/>
  <c r="AT24" i="27"/>
  <c r="AT33" i="27" s="1"/>
  <c r="BM7" i="27"/>
  <c r="BM19" i="27" s="1"/>
  <c r="AF9" i="27"/>
  <c r="AF14" i="27" s="1"/>
  <c r="BD9" i="27"/>
  <c r="BD14" i="27" s="1"/>
  <c r="BF21" i="27"/>
  <c r="AD24" i="27"/>
  <c r="AD33" i="27" s="1"/>
  <c r="AB21" i="27"/>
  <c r="AB29" i="27" s="1"/>
  <c r="BD7" i="27"/>
  <c r="BD19" i="27" s="1"/>
  <c r="K9" i="27"/>
  <c r="K14" i="27" s="1"/>
  <c r="BL21" i="27"/>
  <c r="AD19" i="27"/>
  <c r="BB24" i="27"/>
  <c r="T11" i="27"/>
  <c r="T32" i="27" s="1"/>
  <c r="AO16" i="27"/>
  <c r="AT19" i="27"/>
  <c r="BP23" i="27"/>
  <c r="AZ21" i="27"/>
  <c r="AH33" i="27"/>
  <c r="BF33" i="27"/>
  <c r="BP22" i="27"/>
  <c r="AU19" i="27"/>
  <c r="Z24" i="27"/>
  <c r="Z19" i="27"/>
  <c r="H21" i="27"/>
  <c r="H32" i="27"/>
  <c r="BG32" i="27"/>
  <c r="BG21" i="27"/>
  <c r="AI19" i="27"/>
  <c r="K19" i="27"/>
  <c r="AX24" i="27"/>
  <c r="AX19" i="27"/>
  <c r="N24" i="27"/>
  <c r="N19" i="27"/>
  <c r="AC19" i="27"/>
  <c r="AC24" i="27"/>
  <c r="AO19" i="27"/>
  <c r="AO24" i="27"/>
  <c r="W19" i="27"/>
  <c r="AL24" i="27"/>
  <c r="AL19" i="27"/>
  <c r="BH7" i="27"/>
  <c r="AF21" i="27"/>
  <c r="AR21" i="27"/>
  <c r="P32" i="27"/>
  <c r="AF32" i="27"/>
  <c r="AV32" i="27"/>
  <c r="BL32" i="27"/>
  <c r="I19" i="27"/>
  <c r="I24" i="27"/>
  <c r="M19" i="27"/>
  <c r="M24" i="27"/>
  <c r="Q19" i="27"/>
  <c r="Q24" i="27"/>
  <c r="U19" i="27"/>
  <c r="U24" i="27"/>
  <c r="Y19" i="27"/>
  <c r="Y24" i="27"/>
  <c r="Y33" i="27" s="1"/>
  <c r="AG19" i="27"/>
  <c r="AG24" i="27"/>
  <c r="AK19" i="27"/>
  <c r="AK24" i="27"/>
  <c r="AS19" i="27"/>
  <c r="AS24" i="27"/>
  <c r="AW19" i="27"/>
  <c r="AW24" i="27"/>
  <c r="BA7" i="27"/>
  <c r="BE19" i="27"/>
  <c r="BE24" i="27"/>
  <c r="BI7" i="27"/>
  <c r="H9" i="27"/>
  <c r="I21" i="27"/>
  <c r="I32" i="27"/>
  <c r="M21" i="27"/>
  <c r="M32" i="27"/>
  <c r="Q21" i="27"/>
  <c r="Q32" i="27"/>
  <c r="U21" i="27"/>
  <c r="U32" i="27"/>
  <c r="Y21" i="27"/>
  <c r="Y29" i="27" s="1"/>
  <c r="Y32" i="27"/>
  <c r="AC11" i="27"/>
  <c r="AG21" i="27"/>
  <c r="AG29" i="27" s="1"/>
  <c r="AG32" i="27"/>
  <c r="AK21" i="27"/>
  <c r="AK29" i="27" s="1"/>
  <c r="AK32" i="27"/>
  <c r="AO11" i="27"/>
  <c r="AS21" i="27"/>
  <c r="AS32" i="27"/>
  <c r="AW21" i="27"/>
  <c r="AW32" i="27"/>
  <c r="BA11" i="27"/>
  <c r="BE21" i="27"/>
  <c r="BE32" i="27"/>
  <c r="BI11" i="27"/>
  <c r="BM11" i="27"/>
  <c r="N16" i="27"/>
  <c r="Z16" i="27"/>
  <c r="AL16" i="27"/>
  <c r="AX16" i="27"/>
  <c r="R19" i="27"/>
  <c r="AH19" i="27"/>
  <c r="AD21" i="27"/>
  <c r="AT21" i="27"/>
  <c r="X24" i="27"/>
  <c r="AN24" i="27"/>
  <c r="AJ32" i="27"/>
  <c r="AZ32" i="27"/>
  <c r="W9" i="27"/>
  <c r="W14" i="27" s="1"/>
  <c r="AI9" i="27"/>
  <c r="AI14" i="27" s="1"/>
  <c r="AU9" i="27"/>
  <c r="AU14" i="27" s="1"/>
  <c r="BG9" i="27"/>
  <c r="BG14" i="27" s="1"/>
  <c r="T21" i="27"/>
  <c r="BB33" i="27"/>
  <c r="N11" i="27"/>
  <c r="Z11" i="27"/>
  <c r="AL11" i="27"/>
  <c r="AX11" i="27"/>
  <c r="BB32" i="27"/>
  <c r="K16" i="27"/>
  <c r="K32" i="27" s="1"/>
  <c r="W16" i="27"/>
  <c r="W32" i="27" s="1"/>
  <c r="AI16" i="27"/>
  <c r="AI32" i="27" s="1"/>
  <c r="AU16" i="27"/>
  <c r="AU32" i="27" s="1"/>
  <c r="F19" i="27"/>
  <c r="V19" i="27"/>
  <c r="BB19" i="27"/>
  <c r="R21" i="27"/>
  <c r="AH21" i="27"/>
  <c r="AH29" i="27" s="1"/>
  <c r="L24" i="27"/>
  <c r="AB24" i="27"/>
  <c r="AR24" i="27"/>
  <c r="X32" i="27"/>
  <c r="AN32" i="27"/>
  <c r="BD32" i="27"/>
  <c r="BH21" i="27"/>
  <c r="T24" i="27"/>
  <c r="T33" i="27" s="1"/>
  <c r="AJ24" i="27"/>
  <c r="AJ33" i="27" s="1"/>
  <c r="AZ24" i="27"/>
  <c r="AZ33" i="27" s="1"/>
  <c r="BJ6" i="27"/>
  <c r="G24" i="27"/>
  <c r="G19" i="27"/>
  <c r="O24" i="27"/>
  <c r="O19" i="27"/>
  <c r="S24" i="27"/>
  <c r="S33" i="27" s="1"/>
  <c r="S19" i="27"/>
  <c r="AA24" i="27"/>
  <c r="AA19" i="27"/>
  <c r="AE24" i="27"/>
  <c r="AE19" i="27"/>
  <c r="AM24" i="27"/>
  <c r="AM19" i="27"/>
  <c r="AQ24" i="27"/>
  <c r="AQ19" i="27"/>
  <c r="AY24" i="27"/>
  <c r="AY19" i="27"/>
  <c r="BC24" i="27"/>
  <c r="BC33" i="27" s="1"/>
  <c r="BC19" i="27"/>
  <c r="BG7" i="27"/>
  <c r="BK24" i="27"/>
  <c r="BK19" i="27"/>
  <c r="BJ8" i="27"/>
  <c r="G32" i="27"/>
  <c r="G21" i="27"/>
  <c r="O32" i="27"/>
  <c r="O21" i="27"/>
  <c r="S32" i="27"/>
  <c r="S21" i="27"/>
  <c r="AA32" i="27"/>
  <c r="AA21" i="27"/>
  <c r="AE32" i="27"/>
  <c r="AE21" i="27"/>
  <c r="AE29" i="27" s="1"/>
  <c r="AM32" i="27"/>
  <c r="AM21" i="27"/>
  <c r="AM29" i="27" s="1"/>
  <c r="AQ32" i="27"/>
  <c r="AQ21" i="27"/>
  <c r="AQ29" i="27" s="1"/>
  <c r="AY32" i="27"/>
  <c r="AY21" i="27"/>
  <c r="BC32" i="27"/>
  <c r="BC21" i="27"/>
  <c r="BK32" i="27"/>
  <c r="BK21" i="27"/>
  <c r="J19" i="27"/>
  <c r="AP19" i="27"/>
  <c r="BF19" i="27"/>
  <c r="F21" i="27"/>
  <c r="V21" i="27"/>
  <c r="BB21" i="27"/>
  <c r="P24" i="27"/>
  <c r="AV24" i="27"/>
  <c r="BL24" i="27"/>
  <c r="BL33" i="27" s="1"/>
  <c r="L32" i="27"/>
  <c r="AB32" i="27"/>
  <c r="AR32" i="27"/>
  <c r="BH32" i="27"/>
  <c r="AK33" i="27" l="1"/>
  <c r="BD24" i="27"/>
  <c r="BD33" i="27" s="1"/>
  <c r="I33" i="27"/>
  <c r="AE33" i="27"/>
  <c r="AF24" i="27"/>
  <c r="AF33" i="27" s="1"/>
  <c r="BK33" i="27"/>
  <c r="L33" i="27"/>
  <c r="BM24" i="27"/>
  <c r="BM33" i="27" s="1"/>
  <c r="Q33" i="27"/>
  <c r="P33" i="27"/>
  <c r="AQ33" i="27"/>
  <c r="G33" i="27"/>
  <c r="K24" i="27"/>
  <c r="K33" i="27" s="1"/>
  <c r="AL32" i="27"/>
  <c r="AL21" i="27"/>
  <c r="BA21" i="27"/>
  <c r="BA32" i="27"/>
  <c r="BA19" i="27"/>
  <c r="BA24" i="27"/>
  <c r="W21" i="27"/>
  <c r="BJ16" i="27"/>
  <c r="BJ7" i="27"/>
  <c r="BN6" i="27"/>
  <c r="Z32" i="27"/>
  <c r="Z33" i="27" s="1"/>
  <c r="Z21" i="27"/>
  <c r="AN33" i="27"/>
  <c r="BI21" i="27"/>
  <c r="BI32" i="27"/>
  <c r="AO21" i="27"/>
  <c r="AO32" i="27"/>
  <c r="AO33" i="27" s="1"/>
  <c r="H14" i="27"/>
  <c r="BI19" i="27"/>
  <c r="BI24" i="27"/>
  <c r="AW33" i="27"/>
  <c r="BH19" i="27"/>
  <c r="BH24" i="27"/>
  <c r="BH33" i="27" s="1"/>
  <c r="W24" i="27"/>
  <c r="W33" i="27" s="1"/>
  <c r="AI24" i="27"/>
  <c r="AI33" i="27" s="1"/>
  <c r="BJ9" i="27"/>
  <c r="BJ14" i="27" s="1"/>
  <c r="BJ11" i="27"/>
  <c r="BG24" i="27"/>
  <c r="BG33" i="27" s="1"/>
  <c r="BG19" i="27"/>
  <c r="AY33" i="27"/>
  <c r="AM33" i="27"/>
  <c r="AA33" i="27"/>
  <c r="O33" i="27"/>
  <c r="AR33" i="27"/>
  <c r="N32" i="27"/>
  <c r="N33" i="27" s="1"/>
  <c r="N21" i="27"/>
  <c r="X33" i="27"/>
  <c r="AC21" i="27"/>
  <c r="AC32" i="27"/>
  <c r="AC33" i="27" s="1"/>
  <c r="BN8" i="27"/>
  <c r="BE33" i="27"/>
  <c r="AU21" i="27"/>
  <c r="K21" i="27"/>
  <c r="AI21" i="27"/>
  <c r="AU24" i="27"/>
  <c r="AU33" i="27" s="1"/>
  <c r="BM21" i="27"/>
  <c r="BM32" i="27"/>
  <c r="AV33" i="27"/>
  <c r="AB33" i="27"/>
  <c r="AX32" i="27"/>
  <c r="AX33" i="27" s="1"/>
  <c r="AX21" i="27"/>
  <c r="H24" i="27"/>
  <c r="AS33" i="27"/>
  <c r="AG33" i="27"/>
  <c r="U33" i="27"/>
  <c r="M33" i="27"/>
  <c r="AL33" i="27"/>
  <c r="BJ32" i="27" l="1"/>
  <c r="BJ21" i="27"/>
  <c r="BN16" i="27"/>
  <c r="BP16" i="27" s="1"/>
  <c r="BN7" i="27"/>
  <c r="BP6" i="27"/>
  <c r="BN9" i="27"/>
  <c r="BN11" i="27"/>
  <c r="BP8" i="27"/>
  <c r="H33" i="27"/>
  <c r="BI33" i="27"/>
  <c r="BJ24" i="27"/>
  <c r="BJ19" i="27"/>
  <c r="BA33" i="27"/>
  <c r="BJ33" i="27" l="1"/>
  <c r="BN32" i="27"/>
  <c r="BN21" i="27"/>
  <c r="BP21" i="27" s="1"/>
  <c r="BP11" i="27"/>
  <c r="BN14" i="27"/>
  <c r="BP14" i="27" s="1"/>
  <c r="BP9" i="27"/>
  <c r="BN24" i="27"/>
  <c r="BN19" i="27"/>
  <c r="BP19" i="27" s="1"/>
  <c r="BP7" i="27"/>
  <c r="BN33" i="27" l="1"/>
  <c r="BP24" i="27"/>
</calcChain>
</file>

<file path=xl/sharedStrings.xml><?xml version="1.0" encoding="utf-8"?>
<sst xmlns="http://schemas.openxmlformats.org/spreadsheetml/2006/main" count="132" uniqueCount="61">
  <si>
    <t>Lp.</t>
  </si>
  <si>
    <t>Zmiana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</si>
  <si>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</si>
  <si>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</si>
  <si>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</si>
  <si>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</si>
  <si>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</si>
  <si>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</si>
  <si>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</si>
  <si>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</si>
  <si>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2. Zestawienie zmian wysokości wydatków bieżących przeznaczonych na ewentualne przyszłe przedsięwzięcia wieloletnie</t>
  </si>
  <si>
    <t>Tabela Nr 3. Zestawienie zmian wysokości wydatków przeznaczonych na realizację przyszłych inwestycji jednorocznych</t>
  </si>
  <si>
    <t>Tabela Nr 1. Zestawienie zmian wskaźników spłaty zadłużenia w latach 2024 - 2045</t>
  </si>
  <si>
    <t>WPF 
marzec II</t>
  </si>
  <si>
    <t>WPF marzec II</t>
  </si>
  <si>
    <t>Prowadzenie jako wspólnej instytucji kultury Powiatu Sanockiego i Województwa Podkarpackiego Muzeum Historycznego w Sanoku</t>
  </si>
  <si>
    <t>Rozbudowa drogi wojewódzkiej Nr 989 Strzyżów – Lutcza polegająca na budowie mostu na rzece Stobierna w km 10+971 wraz z przebudową/rozbudową dojazdów oraz rozbiórką i budową/przebudową infrastruktury technicznej, budowli i urządzeń budowlanych – w m. Lutcza</t>
  </si>
  <si>
    <t>TABELARYCZNE ZESTAWIENIE WNIOSKÓW O DOKONANIE ZMIAN LIMITÓW WYDATKÓW W WPF NA LATA 2024 - 2045 - MARZEC II</t>
  </si>
  <si>
    <t>Jednostka realizująca / departament nadzorujący</t>
  </si>
  <si>
    <t>Nazwa przedsięwzięcia / Uwagi</t>
  </si>
  <si>
    <t>Źródło finansowania</t>
  </si>
  <si>
    <t>Wartość zadania ogółem</t>
  </si>
  <si>
    <t>2030-2034</t>
  </si>
  <si>
    <t>razem zmiany w latach 2030-2034</t>
  </si>
  <si>
    <t xml:space="preserve">razem nakłady poniesione do końca 2023r. </t>
  </si>
  <si>
    <t>razem</t>
  </si>
  <si>
    <t>Uzasadnienie</t>
  </si>
  <si>
    <t>Przed zmianą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</si>
  <si>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</si>
  <si>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</si>
  <si>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</si>
  <si>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</si>
  <si>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</si>
  <si>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</si>
  <si>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</si>
  <si>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</si>
  <si>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WPF 2023</t>
  </si>
  <si>
    <t>WPF 2024</t>
  </si>
  <si>
    <t>nakłady poniesione do końca 2023r.</t>
  </si>
  <si>
    <t>po zmianach do końca 2023r.</t>
  </si>
  <si>
    <t>nowe
DT / PZDW</t>
  </si>
  <si>
    <t>środki własne</t>
  </si>
  <si>
    <t>majątkowe</t>
  </si>
  <si>
    <t>Wprowadzenie do WPF przedsięwzięcia planowanego do realizacji w latach 2024-2025. Celem inwestycji jest poprawa dostępności terenu Bieszczad poprzez sieć dróg wojewódzkich. Obejmować będzie m.in. : budowę mostu, rozbudowę istniejącej drogi wojewódzkiej, przebudowę/rozbudowę dojazdów, rozbiórkę i budowę/przebudowę infrastruktury technicznej, budowli 
i urządzeń budowlanych, wykonanie trasy objazdowej, wzmocnienia podłoża, skarp i brzegów rzeki, budowę oświetlenia, kanału technologicznego, kanalizacji deszczowej i sanitarnej, przepustów 
i odwodnienia, przebudowę sieci elektroenergetycznych, wodociągowych, gazowych i telekomunikacyjnych. Zadanie jest wstępnie przygotowane do realizacji – opracowano dokumentację projektową oraz uzyskano decyzję ZRiD. Wydatki w kwocie 12.000.000,-zł zabezpieczone w budżecie województwa na rok 2024.
Decyzja kierunkowa podjęta na posiedzeniu Zarządu w dniu 13 marca 2024 r.</t>
  </si>
  <si>
    <t>nowe
DO</t>
  </si>
  <si>
    <t>bieżące</t>
  </si>
  <si>
    <t>Wprowadzenie do WPF przedsięwzięcia planowanego do realizacji w latach 2024-2029. Ustalenie limitu wydatków na przedsięwzięcie umożliwi podpisanie aneksu do umowy w sprawie kontynuacji współpracy w zakresie prowadzenia Muzeum Historycznego w Sanoku przez Województwo Podkarpackie i Powiat Sanocki.</t>
  </si>
  <si>
    <t>Bieżące</t>
  </si>
  <si>
    <t>budżet UE</t>
  </si>
  <si>
    <t>budżet państwa</t>
  </si>
  <si>
    <t>inne</t>
  </si>
  <si>
    <t xml:space="preserve">razem </t>
  </si>
  <si>
    <t>Majątkowe</t>
  </si>
  <si>
    <t>OGÓŁEM</t>
  </si>
  <si>
    <t>Zmiana w dochodach bieżących</t>
  </si>
  <si>
    <t>Obciążenia</t>
  </si>
  <si>
    <t xml:space="preserve"> </t>
  </si>
  <si>
    <t>WPF 
marzec</t>
  </si>
  <si>
    <t>WPF marzec</t>
  </si>
  <si>
    <t xml:space="preserve">Załącznik nr 2 do uzasadnienia 
do projektu Uchwały Sejmiku Województwa Podkarpackiego w sprawie zmian w Wieloletniej Prognozie Finansowej Województwa Podkarpackiego na lata 2024 - 2045 </t>
  </si>
  <si>
    <t xml:space="preserve">Załącznik nr 1 do uzasadnienia 
do projektu Uchwały Sejmiku Województwa Podkarpackiego w sprawie zmian w Wieloletniej Prognozie Finansowej Województwa Podkarpackiego na lata 2024 - 2045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</si>
</sst>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5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2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6"/>
      <name val="Arial"/>
      <family val="2"/>
      <charset val="238"/>
    </font>
    <font>
      <sz val="16"/>
      <name val="Czcionka tekstu podstawowego"/>
      <family val="2"/>
      <charset val="238"/>
    </font>
    <font>
      <b/>
      <sz val="16"/>
      <name val="Czcionka tekstu podstawowego"/>
      <family val="2"/>
      <charset val="238"/>
    </font>
    <font>
      <sz val="16"/>
      <name val="Calibri"/>
      <family val="2"/>
      <charset val="238"/>
      <scheme val="minor"/>
    </font>
    <font>
      <sz val="18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5"/>
      <color theme="1"/>
      <name val="Czcionka tekstu podstawowego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7"/>
      <color theme="1"/>
      <name val="Arial"/>
      <family val="2"/>
      <charset val="238"/>
    </font>
    <font>
      <sz val="17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8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66">
    <xf numFmtId="0" fontId="0" fillId="0" borderId="0"/>
    <xf numFmtId="43" fontId="27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27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5">
    <xf numFmtId="0" fontId="0" fillId="0" borderId="0" xfId="0"/>
    <xf numFmtId="0" fontId="27" fillId="0" borderId="0" xfId="0" applyFont="1" applyAlignment="1">
      <alignment horizontal="center"/>
    </xf>
    <xf numFmtId="0" fontId="27" fillId="0" borderId="0" xfId="0" applyFont="1"/>
    <xf numFmtId="0" fontId="32" fillId="0" borderId="0" xfId="2" applyFont="1" applyAlignment="1">
      <alignment vertical="center" wrapText="1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10" fontId="31" fillId="0" borderId="4" xfId="38" applyNumberFormat="1" applyFont="1" applyFill="1" applyBorder="1" applyAlignment="1">
      <alignment horizontal="right" vertical="center"/>
    </xf>
    <xf numFmtId="10" fontId="31" fillId="2" borderId="4" xfId="38" applyNumberFormat="1" applyFont="1" applyFill="1" applyBorder="1" applyAlignment="1">
      <alignment horizontal="right" vertical="center"/>
    </xf>
    <xf numFmtId="10" fontId="31" fillId="0" borderId="4" xfId="38" applyNumberFormat="1" applyFont="1" applyBorder="1" applyAlignment="1">
      <alignment vertical="center"/>
    </xf>
    <xf numFmtId="10" fontId="31" fillId="0" borderId="4" xfId="38" applyNumberFormat="1" applyFont="1" applyBorder="1" applyAlignment="1">
      <alignment horizontal="right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/>
    <xf numFmtId="0" fontId="27" fillId="0" borderId="6" xfId="0" applyFont="1" applyBorder="1"/>
    <xf numFmtId="10" fontId="31" fillId="0" borderId="4" xfId="38" applyNumberFormat="1" applyFont="1" applyBorder="1"/>
    <xf numFmtId="0" fontId="27" fillId="0" borderId="4" xfId="0" applyFont="1" applyBorder="1" applyAlignment="1">
      <alignment horizontal="right" vertical="center"/>
    </xf>
    <xf numFmtId="0" fontId="31" fillId="0" borderId="4" xfId="0" applyFont="1" applyBorder="1" applyAlignment="1">
      <alignment horizontal="center" vertical="center"/>
    </xf>
    <xf numFmtId="10" fontId="31" fillId="0" borderId="4" xfId="0" applyNumberFormat="1" applyFont="1" applyBorder="1"/>
    <xf numFmtId="0" fontId="31" fillId="0" borderId="5" xfId="0" applyFont="1" applyBorder="1" applyAlignment="1">
      <alignment horizontal="center"/>
    </xf>
    <xf numFmtId="0" fontId="31" fillId="0" borderId="8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31" fillId="0" borderId="8" xfId="0" applyFont="1" applyBorder="1"/>
    <xf numFmtId="0" fontId="31" fillId="0" borderId="6" xfId="0" applyFont="1" applyBorder="1"/>
    <xf numFmtId="10" fontId="31" fillId="0" borderId="0" xfId="38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center"/>
    </xf>
    <xf numFmtId="10" fontId="31" fillId="0" borderId="0" xfId="38" applyNumberFormat="1" applyFont="1" applyFill="1" applyBorder="1" applyAlignment="1">
      <alignment horizontal="right" vertical="center"/>
    </xf>
    <xf numFmtId="10" fontId="34" fillId="2" borderId="4" xfId="0" applyNumberFormat="1" applyFont="1" applyFill="1" applyBorder="1"/>
    <xf numFmtId="10" fontId="34" fillId="2" borderId="4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3" fontId="34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3" fontId="32" fillId="0" borderId="4" xfId="0" applyNumberFormat="1" applyFont="1" applyBorder="1" applyAlignment="1">
      <alignment vertical="center"/>
    </xf>
    <xf numFmtId="3" fontId="34" fillId="0" borderId="4" xfId="0" applyNumberFormat="1" applyFont="1" applyBorder="1" applyAlignment="1">
      <alignment vertical="center"/>
    </xf>
    <xf numFmtId="0" fontId="27" fillId="2" borderId="38" xfId="2" applyFill="1" applyBorder="1"/>
    <xf numFmtId="0" fontId="36" fillId="2" borderId="38" xfId="2" applyFont="1" applyFill="1" applyBorder="1"/>
    <xf numFmtId="0" fontId="27" fillId="0" borderId="38" xfId="2" applyBorder="1"/>
    <xf numFmtId="0" fontId="38" fillId="0" borderId="0" xfId="62" applyFont="1" applyAlignment="1">
      <alignment horizontal="center"/>
    </xf>
    <xf numFmtId="0" fontId="2" fillId="0" borderId="0" xfId="62"/>
    <xf numFmtId="0" fontId="39" fillId="2" borderId="0" xfId="2" applyFont="1" applyFill="1" applyBorder="1" applyAlignment="1">
      <alignment vertical="center"/>
    </xf>
    <xf numFmtId="0" fontId="40" fillId="2" borderId="0" xfId="2" applyFont="1" applyFill="1" applyBorder="1" applyAlignment="1">
      <alignment vertical="center"/>
    </xf>
    <xf numFmtId="3" fontId="40" fillId="2" borderId="0" xfId="2" applyNumberFormat="1" applyFont="1" applyFill="1" applyBorder="1" applyAlignment="1">
      <alignment vertical="center"/>
    </xf>
    <xf numFmtId="0" fontId="39" fillId="0" borderId="0" xfId="2" applyFont="1" applyBorder="1" applyAlignment="1">
      <alignment vertical="center"/>
    </xf>
    <xf numFmtId="0" fontId="41" fillId="2" borderId="33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2" fillId="0" borderId="2" xfId="2" applyFont="1" applyBorder="1" applyAlignment="1">
      <alignment horizontal="center" vertical="center"/>
    </xf>
    <xf numFmtId="0" fontId="44" fillId="0" borderId="0" xfId="63" applyFont="1" applyAlignment="1">
      <alignment horizontal="center" vertical="center"/>
    </xf>
    <xf numFmtId="0" fontId="44" fillId="0" borderId="0" xfId="63" applyFont="1" applyAlignment="1">
      <alignment vertical="center"/>
    </xf>
    <xf numFmtId="0" fontId="46" fillId="0" borderId="41" xfId="2" applyFont="1" applyBorder="1" applyAlignment="1">
      <alignment horizontal="center" vertical="center" wrapText="1"/>
    </xf>
    <xf numFmtId="0" fontId="46" fillId="0" borderId="10" xfId="2" applyFont="1" applyBorder="1" applyAlignment="1">
      <alignment horizontal="center" vertical="center" wrapText="1"/>
    </xf>
    <xf numFmtId="0" fontId="46" fillId="0" borderId="24" xfId="2" applyFont="1" applyBorder="1" applyAlignment="1">
      <alignment horizontal="center" vertical="center" wrapText="1"/>
    </xf>
    <xf numFmtId="0" fontId="41" fillId="0" borderId="24" xfId="2" applyFont="1" applyBorder="1" applyAlignment="1">
      <alignment horizontal="center" vertical="center" wrapText="1"/>
    </xf>
    <xf numFmtId="0" fontId="41" fillId="0" borderId="10" xfId="2" applyFont="1" applyBorder="1" applyAlignment="1">
      <alignment horizontal="center" vertical="center" wrapText="1"/>
    </xf>
    <xf numFmtId="0" fontId="46" fillId="0" borderId="9" xfId="2" applyFont="1" applyBorder="1" applyAlignment="1">
      <alignment horizontal="center" vertical="center" wrapText="1"/>
    </xf>
    <xf numFmtId="3" fontId="38" fillId="0" borderId="0" xfId="2" applyNumberFormat="1" applyFont="1" applyAlignment="1">
      <alignment horizontal="center"/>
    </xf>
    <xf numFmtId="0" fontId="48" fillId="0" borderId="0" xfId="2" applyFont="1" applyAlignment="1">
      <alignment horizontal="center"/>
    </xf>
    <xf numFmtId="0" fontId="47" fillId="0" borderId="56" xfId="2" applyFont="1" applyBorder="1" applyAlignment="1">
      <alignment horizontal="left" vertical="center"/>
    </xf>
    <xf numFmtId="0" fontId="47" fillId="2" borderId="57" xfId="2" applyFont="1" applyFill="1" applyBorder="1" applyAlignment="1">
      <alignment horizontal="left" vertical="center"/>
    </xf>
    <xf numFmtId="3" fontId="45" fillId="0" borderId="56" xfId="2" applyNumberFormat="1" applyFont="1" applyBorder="1" applyAlignment="1">
      <alignment horizontal="right" vertical="center"/>
    </xf>
    <xf numFmtId="3" fontId="45" fillId="3" borderId="58" xfId="2" applyNumberFormat="1" applyFont="1" applyFill="1" applyBorder="1" applyAlignment="1">
      <alignment horizontal="right" vertical="center"/>
    </xf>
    <xf numFmtId="3" fontId="47" fillId="0" borderId="59" xfId="2" applyNumberFormat="1" applyFont="1" applyBorder="1" applyAlignment="1">
      <alignment horizontal="right" vertical="center" wrapText="1"/>
    </xf>
    <xf numFmtId="3" fontId="45" fillId="0" borderId="58" xfId="2" applyNumberFormat="1" applyFont="1" applyBorder="1" applyAlignment="1">
      <alignment horizontal="right" vertical="center"/>
    </xf>
    <xf numFmtId="3" fontId="45" fillId="2" borderId="58" xfId="2" applyNumberFormat="1" applyFont="1" applyFill="1" applyBorder="1" applyAlignment="1">
      <alignment horizontal="right" vertical="center"/>
    </xf>
    <xf numFmtId="3" fontId="45" fillId="2" borderId="56" xfId="2" applyNumberFormat="1" applyFont="1" applyFill="1" applyBorder="1" applyAlignment="1">
      <alignment horizontal="right" vertical="center"/>
    </xf>
    <xf numFmtId="3" fontId="45" fillId="0" borderId="60" xfId="2" applyNumberFormat="1" applyFont="1" applyBorder="1" applyAlignment="1">
      <alignment horizontal="right" vertical="center"/>
    </xf>
    <xf numFmtId="3" fontId="47" fillId="0" borderId="56" xfId="2" applyNumberFormat="1" applyFont="1" applyBorder="1" applyAlignment="1">
      <alignment horizontal="right" vertical="center" wrapText="1"/>
    </xf>
    <xf numFmtId="3" fontId="47" fillId="3" borderId="58" xfId="2" applyNumberFormat="1" applyFont="1" applyFill="1" applyBorder="1" applyAlignment="1">
      <alignment horizontal="right" vertical="center" wrapText="1"/>
    </xf>
    <xf numFmtId="3" fontId="47" fillId="0" borderId="61" xfId="2" applyNumberFormat="1" applyFont="1" applyBorder="1" applyAlignment="1">
      <alignment horizontal="right" vertical="center" wrapText="1"/>
    </xf>
    <xf numFmtId="3" fontId="49" fillId="0" borderId="0" xfId="2" applyNumberFormat="1" applyFont="1" applyAlignment="1">
      <alignment horizontal="center"/>
    </xf>
    <xf numFmtId="0" fontId="47" fillId="0" borderId="0" xfId="2" applyFont="1"/>
    <xf numFmtId="3" fontId="45" fillId="4" borderId="63" xfId="2" applyNumberFormat="1" applyFont="1" applyFill="1" applyBorder="1" applyAlignment="1">
      <alignment horizontal="right" vertical="center"/>
    </xf>
    <xf numFmtId="3" fontId="45" fillId="4" borderId="65" xfId="2" applyNumberFormat="1" applyFont="1" applyFill="1" applyBorder="1" applyAlignment="1">
      <alignment horizontal="right" vertical="center"/>
    </xf>
    <xf numFmtId="3" fontId="45" fillId="4" borderId="64" xfId="2" applyNumberFormat="1" applyFont="1" applyFill="1" applyBorder="1" applyAlignment="1">
      <alignment horizontal="right" vertical="center"/>
    </xf>
    <xf numFmtId="3" fontId="45" fillId="4" borderId="66" xfId="2" applyNumberFormat="1" applyFont="1" applyFill="1" applyBorder="1" applyAlignment="1">
      <alignment horizontal="right" vertical="center"/>
    </xf>
    <xf numFmtId="3" fontId="47" fillId="0" borderId="68" xfId="2" applyNumberFormat="1" applyFont="1" applyBorder="1" applyAlignment="1">
      <alignment horizontal="right" vertical="center"/>
    </xf>
    <xf numFmtId="3" fontId="47" fillId="0" borderId="7" xfId="2" applyNumberFormat="1" applyFont="1" applyBorder="1" applyAlignment="1">
      <alignment horizontal="right" vertical="center"/>
    </xf>
    <xf numFmtId="3" fontId="47" fillId="0" borderId="17" xfId="2" applyNumberFormat="1" applyFont="1" applyBorder="1" applyAlignment="1">
      <alignment horizontal="right" vertical="center"/>
    </xf>
    <xf numFmtId="3" fontId="47" fillId="0" borderId="29" xfId="2" applyNumberFormat="1" applyFont="1" applyBorder="1" applyAlignment="1">
      <alignment horizontal="right" vertical="center"/>
    </xf>
    <xf numFmtId="3" fontId="47" fillId="0" borderId="30" xfId="2" applyNumberFormat="1" applyFont="1" applyBorder="1" applyAlignment="1">
      <alignment horizontal="right" vertical="center"/>
    </xf>
    <xf numFmtId="0" fontId="50" fillId="0" borderId="0" xfId="62" applyFont="1"/>
    <xf numFmtId="0" fontId="49" fillId="0" borderId="0" xfId="62" applyFont="1"/>
    <xf numFmtId="3" fontId="47" fillId="2" borderId="22" xfId="2" applyNumberFormat="1" applyFont="1" applyFill="1" applyBorder="1" applyAlignment="1">
      <alignment horizontal="right" vertical="center"/>
    </xf>
    <xf numFmtId="3" fontId="47" fillId="3" borderId="4" xfId="2" applyNumberFormat="1" applyFont="1" applyFill="1" applyBorder="1" applyAlignment="1">
      <alignment horizontal="right" vertical="center"/>
    </xf>
    <xf numFmtId="3" fontId="47" fillId="2" borderId="20" xfId="2" applyNumberFormat="1" applyFont="1" applyFill="1" applyBorder="1" applyAlignment="1">
      <alignment horizontal="right" vertical="center"/>
    </xf>
    <xf numFmtId="3" fontId="47" fillId="2" borderId="6" xfId="2" applyNumberFormat="1" applyFont="1" applyFill="1" applyBorder="1" applyAlignment="1">
      <alignment horizontal="right" vertical="center"/>
    </xf>
    <xf numFmtId="3" fontId="47" fillId="2" borderId="4" xfId="2" applyNumberFormat="1" applyFont="1" applyFill="1" applyBorder="1" applyAlignment="1">
      <alignment horizontal="right" vertical="center"/>
    </xf>
    <xf numFmtId="3" fontId="47" fillId="2" borderId="5" xfId="2" applyNumberFormat="1" applyFont="1" applyFill="1" applyBorder="1" applyAlignment="1">
      <alignment horizontal="right" vertical="center"/>
    </xf>
    <xf numFmtId="3" fontId="47" fillId="2" borderId="17" xfId="2" applyNumberFormat="1" applyFont="1" applyFill="1" applyBorder="1" applyAlignment="1">
      <alignment horizontal="right" vertical="center"/>
    </xf>
    <xf numFmtId="0" fontId="49" fillId="2" borderId="0" xfId="62" applyFont="1" applyFill="1"/>
    <xf numFmtId="3" fontId="47" fillId="0" borderId="22" xfId="2" applyNumberFormat="1" applyFont="1" applyBorder="1" applyAlignment="1">
      <alignment horizontal="right" vertical="center"/>
    </xf>
    <xf numFmtId="3" fontId="47" fillId="0" borderId="4" xfId="2" applyNumberFormat="1" applyFont="1" applyBorder="1" applyAlignment="1">
      <alignment horizontal="right" vertical="center"/>
    </xf>
    <xf numFmtId="3" fontId="47" fillId="0" borderId="20" xfId="2" applyNumberFormat="1" applyFont="1" applyBorder="1" applyAlignment="1">
      <alignment horizontal="right" vertical="center"/>
    </xf>
    <xf numFmtId="3" fontId="47" fillId="0" borderId="6" xfId="2" applyNumberFormat="1" applyFont="1" applyBorder="1" applyAlignment="1">
      <alignment horizontal="right" vertical="center"/>
    </xf>
    <xf numFmtId="3" fontId="47" fillId="0" borderId="5" xfId="2" applyNumberFormat="1" applyFont="1" applyBorder="1" applyAlignment="1">
      <alignment horizontal="right" vertical="center"/>
    </xf>
    <xf numFmtId="3" fontId="47" fillId="6" borderId="23" xfId="2" applyNumberFormat="1" applyFont="1" applyFill="1" applyBorder="1" applyAlignment="1">
      <alignment horizontal="right" vertical="center"/>
    </xf>
    <xf numFmtId="3" fontId="47" fillId="6" borderId="19" xfId="2" applyNumberFormat="1" applyFont="1" applyFill="1" applyBorder="1" applyAlignment="1">
      <alignment horizontal="right" vertical="center"/>
    </xf>
    <xf numFmtId="3" fontId="47" fillId="6" borderId="21" xfId="2" applyNumberFormat="1" applyFont="1" applyFill="1" applyBorder="1" applyAlignment="1">
      <alignment horizontal="right" vertical="center"/>
    </xf>
    <xf numFmtId="3" fontId="47" fillId="6" borderId="18" xfId="2" applyNumberFormat="1" applyFont="1" applyFill="1" applyBorder="1" applyAlignment="1">
      <alignment horizontal="right" vertical="center"/>
    </xf>
    <xf numFmtId="3" fontId="47" fillId="6" borderId="26" xfId="2" applyNumberFormat="1" applyFont="1" applyFill="1" applyBorder="1" applyAlignment="1">
      <alignment horizontal="right" vertical="center"/>
    </xf>
    <xf numFmtId="3" fontId="47" fillId="6" borderId="27" xfId="2" applyNumberFormat="1" applyFont="1" applyFill="1" applyBorder="1" applyAlignment="1">
      <alignment horizontal="right" vertical="center"/>
    </xf>
    <xf numFmtId="3" fontId="47" fillId="6" borderId="10" xfId="2" applyNumberFormat="1" applyFont="1" applyFill="1" applyBorder="1" applyAlignment="1">
      <alignment horizontal="right" vertical="center"/>
    </xf>
    <xf numFmtId="3" fontId="47" fillId="6" borderId="9" xfId="2" applyNumberFormat="1" applyFont="1" applyFill="1" applyBorder="1" applyAlignment="1">
      <alignment horizontal="right" vertical="center"/>
    </xf>
    <xf numFmtId="3" fontId="47" fillId="0" borderId="25" xfId="2" applyNumberFormat="1" applyFont="1" applyBorder="1" applyAlignment="1">
      <alignment horizontal="right" vertical="center"/>
    </xf>
    <xf numFmtId="3" fontId="47" fillId="0" borderId="14" xfId="2" applyNumberFormat="1" applyFont="1" applyBorder="1" applyAlignment="1">
      <alignment horizontal="right" vertical="center"/>
    </xf>
    <xf numFmtId="3" fontId="47" fillId="0" borderId="16" xfId="2" applyNumberFormat="1" applyFont="1" applyBorder="1" applyAlignment="1">
      <alignment horizontal="right" vertical="center"/>
    </xf>
    <xf numFmtId="3" fontId="47" fillId="0" borderId="13" xfId="2" applyNumberFormat="1" applyFont="1" applyBorder="1" applyAlignment="1">
      <alignment horizontal="right" vertical="center"/>
    </xf>
    <xf numFmtId="3" fontId="47" fillId="0" borderId="15" xfId="2" applyNumberFormat="1" applyFont="1" applyBorder="1" applyAlignment="1">
      <alignment horizontal="right" vertical="center"/>
    </xf>
    <xf numFmtId="3" fontId="47" fillId="6" borderId="28" xfId="2" applyNumberFormat="1" applyFont="1" applyFill="1" applyBorder="1" applyAlignment="1">
      <alignment horizontal="right" vertical="center"/>
    </xf>
    <xf numFmtId="3" fontId="47" fillId="6" borderId="32" xfId="2" applyNumberFormat="1" applyFont="1" applyFill="1" applyBorder="1" applyAlignment="1">
      <alignment horizontal="right" vertical="center"/>
    </xf>
    <xf numFmtId="3" fontId="47" fillId="6" borderId="37" xfId="2" applyNumberFormat="1" applyFont="1" applyFill="1" applyBorder="1" applyAlignment="1">
      <alignment horizontal="right" vertical="center"/>
    </xf>
    <xf numFmtId="3" fontId="47" fillId="6" borderId="69" xfId="2" applyNumberFormat="1" applyFont="1" applyFill="1" applyBorder="1" applyAlignment="1">
      <alignment horizontal="right" vertical="center"/>
    </xf>
    <xf numFmtId="3" fontId="47" fillId="0" borderId="31" xfId="2" applyNumberFormat="1" applyFont="1" applyBorder="1" applyAlignment="1">
      <alignment horizontal="right" vertical="center"/>
    </xf>
    <xf numFmtId="3" fontId="47" fillId="0" borderId="23" xfId="2" applyNumberFormat="1" applyFont="1" applyBorder="1" applyAlignment="1">
      <alignment horizontal="right" vertical="center"/>
    </xf>
    <xf numFmtId="3" fontId="47" fillId="0" borderId="19" xfId="2" applyNumberFormat="1" applyFont="1" applyBorder="1" applyAlignment="1">
      <alignment horizontal="right" vertical="center"/>
    </xf>
    <xf numFmtId="3" fontId="47" fillId="0" borderId="21" xfId="2" applyNumberFormat="1" applyFont="1" applyBorder="1" applyAlignment="1">
      <alignment horizontal="right" vertical="center"/>
    </xf>
    <xf numFmtId="3" fontId="47" fillId="6" borderId="43" xfId="2" applyNumberFormat="1" applyFont="1" applyFill="1" applyBorder="1" applyAlignment="1">
      <alignment horizontal="right" vertical="center"/>
    </xf>
    <xf numFmtId="3" fontId="47" fillId="6" borderId="42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51" fillId="2" borderId="0" xfId="2" applyFont="1" applyFill="1"/>
    <xf numFmtId="0" fontId="52" fillId="2" borderId="0" xfId="2" applyFont="1" applyFill="1"/>
    <xf numFmtId="0" fontId="27" fillId="0" borderId="0" xfId="2" applyAlignment="1">
      <alignment horizontal="left"/>
    </xf>
    <xf numFmtId="0" fontId="0" fillId="0" borderId="0" xfId="2" applyFont="1" applyAlignment="1">
      <alignment horizontal="left"/>
    </xf>
    <xf numFmtId="3" fontId="53" fillId="0" borderId="0" xfId="2" applyNumberFormat="1" applyFont="1"/>
    <xf numFmtId="3" fontId="55" fillId="0" borderId="7" xfId="2" applyNumberFormat="1" applyFont="1" applyBorder="1"/>
    <xf numFmtId="0" fontId="36" fillId="0" borderId="7" xfId="2" applyFont="1" applyBorder="1"/>
    <xf numFmtId="0" fontId="27" fillId="0" borderId="7" xfId="2" applyBorder="1"/>
    <xf numFmtId="0" fontId="27" fillId="0" borderId="0" xfId="2"/>
    <xf numFmtId="3" fontId="55" fillId="0" borderId="4" xfId="2" applyNumberFormat="1" applyFont="1" applyBorder="1"/>
    <xf numFmtId="0" fontId="36" fillId="0" borderId="4" xfId="2" applyFont="1" applyBorder="1"/>
    <xf numFmtId="0" fontId="27" fillId="0" borderId="4" xfId="2" applyBorder="1"/>
    <xf numFmtId="0" fontId="56" fillId="0" borderId="0" xfId="62" applyFont="1" applyAlignment="1">
      <alignment horizontal="center"/>
    </xf>
    <xf numFmtId="0" fontId="55" fillId="0" borderId="4" xfId="2" applyFont="1" applyBorder="1"/>
    <xf numFmtId="3" fontId="27" fillId="0" borderId="0" xfId="2" applyNumberFormat="1"/>
    <xf numFmtId="3" fontId="27" fillId="0" borderId="4" xfId="2" applyNumberFormat="1" applyBorder="1"/>
    <xf numFmtId="0" fontId="55" fillId="0" borderId="0" xfId="2" applyFont="1" applyAlignment="1">
      <alignment horizontal="left"/>
    </xf>
    <xf numFmtId="3" fontId="55" fillId="0" borderId="0" xfId="2" applyNumberFormat="1" applyFont="1"/>
    <xf numFmtId="0" fontId="55" fillId="0" borderId="0" xfId="2" applyFont="1"/>
    <xf numFmtId="0" fontId="57" fillId="0" borderId="0" xfId="2" applyFont="1"/>
    <xf numFmtId="0" fontId="58" fillId="0" borderId="0" xfId="2" applyFont="1" applyAlignment="1">
      <alignment horizontal="center"/>
    </xf>
    <xf numFmtId="0" fontId="42" fillId="0" borderId="4" xfId="2" applyFont="1" applyBorder="1"/>
    <xf numFmtId="0" fontId="47" fillId="0" borderId="0" xfId="62" applyFont="1"/>
    <xf numFmtId="0" fontId="28" fillId="2" borderId="0" xfId="62" applyFont="1" applyFill="1"/>
    <xf numFmtId="0" fontId="2" fillId="0" borderId="0" xfId="62" applyAlignment="1">
      <alignment horizontal="center"/>
    </xf>
    <xf numFmtId="3" fontId="2" fillId="0" borderId="0" xfId="62" applyNumberFormat="1"/>
    <xf numFmtId="0" fontId="32" fillId="0" borderId="4" xfId="64" applyFont="1" applyBorder="1" applyAlignment="1">
      <alignment horizontal="center" vertical="center" wrapText="1"/>
    </xf>
    <xf numFmtId="0" fontId="32" fillId="0" borderId="4" xfId="65" applyFont="1" applyBorder="1" applyAlignment="1">
      <alignment vertical="center" wrapText="1"/>
    </xf>
    <xf numFmtId="3" fontId="32" fillId="0" borderId="4" xfId="65" applyNumberFormat="1" applyFont="1" applyBorder="1" applyAlignment="1">
      <alignment vertical="center" wrapText="1"/>
    </xf>
    <xf numFmtId="10" fontId="31" fillId="0" borderId="4" xfId="64" applyNumberFormat="1" applyFont="1" applyBorder="1" applyAlignment="1">
      <alignment horizontal="right" vertical="center"/>
    </xf>
    <xf numFmtId="3" fontId="47" fillId="0" borderId="67" xfId="2" applyNumberFormat="1" applyFont="1" applyBorder="1" applyAlignment="1">
      <alignment horizontal="right" vertical="center"/>
    </xf>
    <xf numFmtId="3" fontId="47" fillId="2" borderId="70" xfId="2" applyNumberFormat="1" applyFont="1" applyFill="1" applyBorder="1" applyAlignment="1">
      <alignment horizontal="right" vertical="center"/>
    </xf>
    <xf numFmtId="3" fontId="47" fillId="0" borderId="70" xfId="2" applyNumberFormat="1" applyFont="1" applyBorder="1" applyAlignment="1">
      <alignment horizontal="right" vertical="center"/>
    </xf>
    <xf numFmtId="3" fontId="47" fillId="0" borderId="52" xfId="2" applyNumberFormat="1" applyFont="1" applyBorder="1" applyAlignment="1">
      <alignment horizontal="right" vertical="center"/>
    </xf>
    <xf numFmtId="3" fontId="47" fillId="6" borderId="71" xfId="2" applyNumberFormat="1" applyFont="1" applyFill="1" applyBorder="1" applyAlignment="1">
      <alignment horizontal="right" vertical="center"/>
    </xf>
    <xf numFmtId="3" fontId="47" fillId="0" borderId="72" xfId="2" applyNumberFormat="1" applyFont="1" applyBorder="1" applyAlignment="1">
      <alignment horizontal="right" vertical="center"/>
    </xf>
    <xf numFmtId="0" fontId="35" fillId="2" borderId="33" xfId="2" applyFont="1" applyFill="1" applyBorder="1" applyAlignment="1">
      <alignment horizontal="left" vertical="center"/>
    </xf>
    <xf numFmtId="0" fontId="35" fillId="2" borderId="38" xfId="2" applyFont="1" applyFill="1" applyBorder="1" applyAlignment="1">
      <alignment horizontal="left" vertical="center"/>
    </xf>
    <xf numFmtId="0" fontId="35" fillId="2" borderId="40" xfId="2" applyFont="1" applyFill="1" applyBorder="1" applyAlignment="1">
      <alignment horizontal="left" vertical="center"/>
    </xf>
    <xf numFmtId="0" fontId="35" fillId="2" borderId="0" xfId="2" applyFont="1" applyFill="1" applyBorder="1" applyAlignment="1">
      <alignment horizontal="left" vertical="center"/>
    </xf>
    <xf numFmtId="0" fontId="37" fillId="0" borderId="38" xfId="2" applyFont="1" applyBorder="1" applyAlignment="1">
      <alignment horizontal="center" vertical="center" wrapText="1"/>
    </xf>
    <xf numFmtId="0" fontId="37" fillId="0" borderId="34" xfId="2" applyFont="1" applyBorder="1" applyAlignment="1">
      <alignment horizontal="center" vertical="center" wrapText="1"/>
    </xf>
    <xf numFmtId="0" fontId="37" fillId="0" borderId="0" xfId="2" applyFont="1" applyBorder="1" applyAlignment="1">
      <alignment horizontal="center" vertical="center" wrapText="1"/>
    </xf>
    <xf numFmtId="0" fontId="37" fillId="0" borderId="47" xfId="2" applyFont="1" applyBorder="1" applyAlignment="1">
      <alignment horizontal="center" vertical="center" wrapText="1"/>
    </xf>
    <xf numFmtId="0" fontId="42" fillId="0" borderId="39" xfId="2" applyFont="1" applyBorder="1" applyAlignment="1">
      <alignment horizontal="center" vertical="center"/>
    </xf>
    <xf numFmtId="0" fontId="42" fillId="0" borderId="36" xfId="2" applyFont="1" applyBorder="1" applyAlignment="1">
      <alignment horizontal="center" vertical="center"/>
    </xf>
    <xf numFmtId="0" fontId="42" fillId="0" borderId="48" xfId="2" applyFont="1" applyBorder="1" applyAlignment="1">
      <alignment horizontal="center" vertical="center"/>
    </xf>
    <xf numFmtId="0" fontId="42" fillId="0" borderId="49" xfId="2" applyFont="1" applyBorder="1" applyAlignment="1">
      <alignment horizontal="center" vertical="center"/>
    </xf>
    <xf numFmtId="0" fontId="42" fillId="0" borderId="50" xfId="2" applyFont="1" applyBorder="1" applyAlignment="1">
      <alignment horizontal="center" vertical="center"/>
    </xf>
    <xf numFmtId="0" fontId="42" fillId="0" borderId="35" xfId="2" applyFont="1" applyBorder="1" applyAlignment="1">
      <alignment horizontal="center" vertical="center"/>
    </xf>
    <xf numFmtId="0" fontId="43" fillId="0" borderId="48" xfId="2" applyFont="1" applyBorder="1" applyAlignment="1">
      <alignment horizontal="center" vertical="center"/>
    </xf>
    <xf numFmtId="0" fontId="43" fillId="0" borderId="49" xfId="2" applyFont="1" applyBorder="1" applyAlignment="1">
      <alignment horizontal="center" vertical="center"/>
    </xf>
    <xf numFmtId="0" fontId="43" fillId="0" borderId="50" xfId="2" applyFont="1" applyBorder="1" applyAlignment="1">
      <alignment horizontal="center" vertical="center"/>
    </xf>
    <xf numFmtId="0" fontId="42" fillId="0" borderId="33" xfId="2" applyFont="1" applyBorder="1" applyAlignment="1">
      <alignment horizontal="center" vertical="center"/>
    </xf>
    <xf numFmtId="0" fontId="42" fillId="0" borderId="38" xfId="2" applyFont="1" applyBorder="1" applyAlignment="1">
      <alignment horizontal="center" vertical="center"/>
    </xf>
    <xf numFmtId="0" fontId="42" fillId="0" borderId="34" xfId="2" applyFont="1" applyBorder="1" applyAlignment="1">
      <alignment horizontal="center" vertical="center"/>
    </xf>
    <xf numFmtId="0" fontId="42" fillId="2" borderId="33" xfId="2" applyFont="1" applyFill="1" applyBorder="1" applyAlignment="1">
      <alignment horizontal="center" vertical="center"/>
    </xf>
    <xf numFmtId="0" fontId="42" fillId="2" borderId="38" xfId="2" applyFont="1" applyFill="1" applyBorder="1" applyAlignment="1">
      <alignment horizontal="center" vertical="center"/>
    </xf>
    <xf numFmtId="0" fontId="42" fillId="2" borderId="34" xfId="2" applyFont="1" applyFill="1" applyBorder="1" applyAlignment="1">
      <alignment horizontal="center" vertical="center"/>
    </xf>
    <xf numFmtId="0" fontId="42" fillId="2" borderId="39" xfId="2" applyFont="1" applyFill="1" applyBorder="1" applyAlignment="1">
      <alignment horizontal="center" vertical="center"/>
    </xf>
    <xf numFmtId="0" fontId="42" fillId="2" borderId="35" xfId="2" applyFont="1" applyFill="1" applyBorder="1" applyAlignment="1">
      <alignment horizontal="center" vertical="center"/>
    </xf>
    <xf numFmtId="0" fontId="42" fillId="2" borderId="36" xfId="2" applyFont="1" applyFill="1" applyBorder="1" applyAlignment="1">
      <alignment horizontal="center" vertical="center"/>
    </xf>
    <xf numFmtId="0" fontId="46" fillId="0" borderId="11" xfId="2" applyFont="1" applyBorder="1" applyAlignment="1">
      <alignment horizontal="center" vertical="center"/>
    </xf>
    <xf numFmtId="0" fontId="46" fillId="0" borderId="12" xfId="2" applyFont="1" applyBorder="1" applyAlignment="1">
      <alignment horizontal="center" vertical="center"/>
    </xf>
    <xf numFmtId="0" fontId="46" fillId="0" borderId="52" xfId="2" applyFont="1" applyBorder="1" applyAlignment="1">
      <alignment horizontal="center" vertical="center"/>
    </xf>
    <xf numFmtId="0" fontId="46" fillId="0" borderId="25" xfId="2" applyFont="1" applyBorder="1" applyAlignment="1">
      <alignment horizontal="center" vertical="center"/>
    </xf>
    <xf numFmtId="0" fontId="46" fillId="0" borderId="14" xfId="2" applyFont="1" applyBorder="1" applyAlignment="1">
      <alignment horizontal="center" vertical="center"/>
    </xf>
    <xf numFmtId="0" fontId="46" fillId="0" borderId="16" xfId="2" applyFont="1" applyBorder="1" applyAlignment="1">
      <alignment horizontal="center" vertical="center"/>
    </xf>
    <xf numFmtId="0" fontId="46" fillId="2" borderId="25" xfId="2" applyFont="1" applyFill="1" applyBorder="1" applyAlignment="1">
      <alignment horizontal="center" vertical="center"/>
    </xf>
    <xf numFmtId="0" fontId="46" fillId="2" borderId="14" xfId="2" applyFont="1" applyFill="1" applyBorder="1" applyAlignment="1">
      <alignment horizontal="center" vertical="center"/>
    </xf>
    <xf numFmtId="0" fontId="46" fillId="2" borderId="16" xfId="2" applyFont="1" applyFill="1" applyBorder="1" applyAlignment="1">
      <alignment horizontal="center" vertical="center"/>
    </xf>
    <xf numFmtId="0" fontId="41" fillId="2" borderId="25" xfId="2" applyFont="1" applyFill="1" applyBorder="1" applyAlignment="1">
      <alignment horizontal="center" vertical="center"/>
    </xf>
    <xf numFmtId="0" fontId="41" fillId="2" borderId="14" xfId="2" applyFont="1" applyFill="1" applyBorder="1" applyAlignment="1">
      <alignment horizontal="center" vertical="center"/>
    </xf>
    <xf numFmtId="0" fontId="41" fillId="2" borderId="16" xfId="2" applyFont="1" applyFill="1" applyBorder="1" applyAlignment="1">
      <alignment horizontal="center" vertical="center"/>
    </xf>
    <xf numFmtId="0" fontId="45" fillId="2" borderId="44" xfId="2" applyFont="1" applyFill="1" applyBorder="1" applyAlignment="1">
      <alignment horizontal="center" vertical="center"/>
    </xf>
    <xf numFmtId="0" fontId="45" fillId="2" borderId="2" xfId="2" applyFont="1" applyFill="1" applyBorder="1" applyAlignment="1">
      <alignment horizontal="center" vertical="center"/>
    </xf>
    <xf numFmtId="0" fontId="46" fillId="2" borderId="51" xfId="2" applyFont="1" applyFill="1" applyBorder="1" applyAlignment="1">
      <alignment horizontal="center" vertical="center" wrapText="1"/>
    </xf>
    <xf numFmtId="0" fontId="46" fillId="2" borderId="53" xfId="2" applyFont="1" applyFill="1" applyBorder="1" applyAlignment="1">
      <alignment horizontal="center" vertical="center" wrapText="1"/>
    </xf>
    <xf numFmtId="0" fontId="41" fillId="2" borderId="51" xfId="2" applyFont="1" applyFill="1" applyBorder="1" applyAlignment="1">
      <alignment horizontal="center" vertical="center" wrapText="1"/>
    </xf>
    <xf numFmtId="0" fontId="41" fillId="2" borderId="53" xfId="2" applyFont="1" applyFill="1" applyBorder="1" applyAlignment="1">
      <alignment horizontal="center" vertical="center" wrapText="1"/>
    </xf>
    <xf numFmtId="0" fontId="46" fillId="0" borderId="33" xfId="2" applyFont="1" applyBorder="1" applyAlignment="1">
      <alignment horizontal="center" vertical="center" wrapText="1"/>
    </xf>
    <xf numFmtId="0" fontId="46" fillId="0" borderId="34" xfId="2" applyFont="1" applyBorder="1" applyAlignment="1">
      <alignment horizontal="center" vertical="center" wrapText="1"/>
    </xf>
    <xf numFmtId="0" fontId="46" fillId="0" borderId="40" xfId="2" applyFont="1" applyBorder="1" applyAlignment="1">
      <alignment horizontal="center" vertical="center" wrapText="1"/>
    </xf>
    <xf numFmtId="0" fontId="46" fillId="0" borderId="47" xfId="2" applyFont="1" applyBorder="1" applyAlignment="1">
      <alignment horizontal="center" vertical="center" wrapText="1"/>
    </xf>
    <xf numFmtId="0" fontId="45" fillId="2" borderId="55" xfId="2" applyFont="1" applyFill="1" applyBorder="1" applyAlignment="1">
      <alignment horizontal="center" vertical="center"/>
    </xf>
    <xf numFmtId="0" fontId="45" fillId="2" borderId="54" xfId="2" applyFont="1" applyFill="1" applyBorder="1" applyAlignment="1">
      <alignment horizontal="center" vertical="center"/>
    </xf>
    <xf numFmtId="0" fontId="47" fillId="2" borderId="55" xfId="2" applyFont="1" applyFill="1" applyBorder="1" applyAlignment="1">
      <alignment horizontal="center" vertical="center" wrapText="1"/>
    </xf>
    <xf numFmtId="0" fontId="47" fillId="2" borderId="54" xfId="2" applyFont="1" applyFill="1" applyBorder="1" applyAlignment="1">
      <alignment horizontal="center" vertical="center" wrapText="1"/>
    </xf>
    <xf numFmtId="0" fontId="45" fillId="2" borderId="55" xfId="2" applyFont="1" applyFill="1" applyBorder="1" applyAlignment="1">
      <alignment horizontal="center" vertical="center" wrapText="1"/>
    </xf>
    <xf numFmtId="0" fontId="45" fillId="2" borderId="54" xfId="2" applyFont="1" applyFill="1" applyBorder="1" applyAlignment="1">
      <alignment horizontal="center" vertical="center" wrapText="1"/>
    </xf>
    <xf numFmtId="0" fontId="47" fillId="0" borderId="62" xfId="2" applyFont="1" applyBorder="1" applyAlignment="1">
      <alignment horizontal="left" vertical="center" wrapText="1"/>
    </xf>
    <xf numFmtId="0" fontId="47" fillId="0" borderId="54" xfId="2" applyFont="1" applyBorder="1" applyAlignment="1">
      <alignment horizontal="left" vertical="center" wrapText="1"/>
    </xf>
    <xf numFmtId="0" fontId="45" fillId="4" borderId="63" xfId="2" applyFont="1" applyFill="1" applyBorder="1" applyAlignment="1">
      <alignment horizontal="center" vertical="center"/>
    </xf>
    <xf numFmtId="0" fontId="45" fillId="4" borderId="64" xfId="2" applyFont="1" applyFill="1" applyBorder="1" applyAlignment="1">
      <alignment horizontal="center" vertical="center"/>
    </xf>
    <xf numFmtId="0" fontId="49" fillId="0" borderId="55" xfId="62" applyFont="1" applyBorder="1" applyAlignment="1">
      <alignment horizontal="center"/>
    </xf>
    <xf numFmtId="0" fontId="49" fillId="0" borderId="62" xfId="62" applyFont="1" applyBorder="1" applyAlignment="1">
      <alignment horizontal="center"/>
    </xf>
    <xf numFmtId="0" fontId="49" fillId="0" borderId="45" xfId="62" applyFont="1" applyBorder="1" applyAlignment="1">
      <alignment horizontal="center"/>
    </xf>
    <xf numFmtId="0" fontId="47" fillId="2" borderId="22" xfId="2" applyFont="1" applyFill="1" applyBorder="1" applyAlignment="1">
      <alignment vertical="center"/>
    </xf>
    <xf numFmtId="0" fontId="47" fillId="2" borderId="5" xfId="2" applyFont="1" applyFill="1" applyBorder="1" applyAlignment="1">
      <alignment vertical="center"/>
    </xf>
    <xf numFmtId="0" fontId="47" fillId="0" borderId="22" xfId="2" applyFont="1" applyBorder="1" applyAlignment="1">
      <alignment horizontal="left" vertical="center"/>
    </xf>
    <xf numFmtId="0" fontId="47" fillId="0" borderId="5" xfId="2" applyFont="1" applyBorder="1" applyAlignment="1">
      <alignment horizontal="left" vertical="center"/>
    </xf>
    <xf numFmtId="0" fontId="46" fillId="0" borderId="2" xfId="2" applyFont="1" applyBorder="1" applyAlignment="1">
      <alignment horizontal="center" vertical="center" wrapText="1"/>
    </xf>
    <xf numFmtId="0" fontId="46" fillId="0" borderId="62" xfId="2" applyFont="1" applyBorder="1" applyAlignment="1">
      <alignment horizontal="center" vertical="center" wrapText="1"/>
    </xf>
    <xf numFmtId="0" fontId="47" fillId="0" borderId="2" xfId="62" applyFont="1" applyBorder="1" applyAlignment="1">
      <alignment horizontal="center" vertical="center"/>
    </xf>
    <xf numFmtId="0" fontId="47" fillId="0" borderId="54" xfId="62" applyFont="1" applyBorder="1" applyAlignment="1">
      <alignment horizontal="center" vertical="center"/>
    </xf>
    <xf numFmtId="0" fontId="47" fillId="6" borderId="23" xfId="2" applyFont="1" applyFill="1" applyBorder="1" applyAlignment="1">
      <alignment vertical="center"/>
    </xf>
    <xf numFmtId="0" fontId="47" fillId="6" borderId="26" xfId="2" applyFont="1" applyFill="1" applyBorder="1" applyAlignment="1">
      <alignment vertical="center"/>
    </xf>
    <xf numFmtId="0" fontId="47" fillId="5" borderId="33" xfId="2" applyFont="1" applyFill="1" applyBorder="1" applyAlignment="1">
      <alignment horizontal="center" vertical="center"/>
    </xf>
    <xf numFmtId="0" fontId="47" fillId="5" borderId="38" xfId="2" applyFont="1" applyFill="1" applyBorder="1" applyAlignment="1">
      <alignment horizontal="center" vertical="center"/>
    </xf>
    <xf numFmtId="0" fontId="47" fillId="5" borderId="40" xfId="2" applyFont="1" applyFill="1" applyBorder="1" applyAlignment="1">
      <alignment horizontal="center" vertical="center"/>
    </xf>
    <xf numFmtId="0" fontId="47" fillId="5" borderId="0" xfId="2" applyFont="1" applyFill="1" applyBorder="1" applyAlignment="1">
      <alignment horizontal="center" vertical="center"/>
    </xf>
    <xf numFmtId="0" fontId="47" fillId="5" borderId="46" xfId="2" applyFont="1" applyFill="1" applyBorder="1" applyAlignment="1">
      <alignment horizontal="center" vertical="center"/>
    </xf>
    <xf numFmtId="0" fontId="47" fillId="5" borderId="1" xfId="2" applyFont="1" applyFill="1" applyBorder="1" applyAlignment="1">
      <alignment horizontal="center" vertical="center"/>
    </xf>
    <xf numFmtId="0" fontId="47" fillId="0" borderId="25" xfId="2" applyFont="1" applyBorder="1" applyAlignment="1">
      <alignment horizontal="left" vertical="center"/>
    </xf>
    <xf numFmtId="0" fontId="47" fillId="0" borderId="15" xfId="2" applyFont="1" applyBorder="1" applyAlignment="1">
      <alignment horizontal="left" vertical="center"/>
    </xf>
    <xf numFmtId="0" fontId="47" fillId="0" borderId="22" xfId="2" applyFont="1" applyBorder="1" applyAlignment="1">
      <alignment vertical="center"/>
    </xf>
    <xf numFmtId="0" fontId="47" fillId="0" borderId="5" xfId="2" applyFont="1" applyBorder="1" applyAlignment="1">
      <alignment vertical="center"/>
    </xf>
    <xf numFmtId="0" fontId="47" fillId="5" borderId="47" xfId="2" applyFont="1" applyFill="1" applyBorder="1" applyAlignment="1">
      <alignment horizontal="center" vertical="center"/>
    </xf>
    <xf numFmtId="0" fontId="47" fillId="5" borderId="3" xfId="2" applyFont="1" applyFill="1" applyBorder="1" applyAlignment="1">
      <alignment horizontal="center" vertical="center"/>
    </xf>
    <xf numFmtId="0" fontId="47" fillId="0" borderId="31" xfId="2" applyFont="1" applyBorder="1" applyAlignment="1">
      <alignment horizontal="left" vertical="center"/>
    </xf>
    <xf numFmtId="0" fontId="47" fillId="0" borderId="67" xfId="2" applyFont="1" applyBorder="1" applyAlignment="1">
      <alignment horizontal="left" vertical="center"/>
    </xf>
    <xf numFmtId="0" fontId="54" fillId="0" borderId="7" xfId="2" applyFont="1" applyBorder="1" applyAlignment="1">
      <alignment horizontal="center"/>
    </xf>
    <xf numFmtId="0" fontId="54" fillId="0" borderId="5" xfId="2" applyFont="1" applyBorder="1" applyAlignment="1">
      <alignment horizontal="center"/>
    </xf>
    <xf numFmtId="0" fontId="54" fillId="0" borderId="8" xfId="2" applyFont="1" applyBorder="1" applyAlignment="1">
      <alignment horizontal="center"/>
    </xf>
    <xf numFmtId="0" fontId="54" fillId="0" borderId="6" xfId="2" applyFont="1" applyBorder="1" applyAlignment="1">
      <alignment horizontal="center"/>
    </xf>
    <xf numFmtId="0" fontId="55" fillId="0" borderId="4" xfId="2" applyFont="1" applyBorder="1" applyAlignment="1">
      <alignment horizontal="center" vertical="center"/>
    </xf>
    <xf numFmtId="0" fontId="47" fillId="0" borderId="68" xfId="2" applyFont="1" applyBorder="1" applyAlignment="1">
      <alignment horizontal="left" vertical="center"/>
    </xf>
    <xf numFmtId="0" fontId="47" fillId="0" borderId="30" xfId="2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2" fillId="2" borderId="10" xfId="64" applyFont="1" applyFill="1" applyBorder="1" applyAlignment="1">
      <alignment horizontal="center" vertical="center" wrapText="1"/>
    </xf>
    <xf numFmtId="0" fontId="32" fillId="2" borderId="7" xfId="64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</cellXfs>
  <cellStyles count="66">
    <cellStyle name="Dziesiętny 3" xfId="1" xr:uid="{00000000-0005-0000-0000-000000000000}"/>
    <cellStyle name="Normalny" xfId="0" builtinId="0"/>
    <cellStyle name="Normalny 10" xfId="28" xr:uid="{00000000-0005-0000-0000-000003000000}"/>
    <cellStyle name="Normalny 11" xfId="30" xr:uid="{00000000-0005-0000-0000-000004000000}"/>
    <cellStyle name="Normalny 12" xfId="41" xr:uid="{00000000-0005-0000-0000-000005000000}"/>
    <cellStyle name="Normalny 12 2" xfId="51" xr:uid="{00000000-0005-0000-0000-000006000000}"/>
    <cellStyle name="Normalny 13" xfId="47" xr:uid="{00000000-0005-0000-0000-000007000000}"/>
    <cellStyle name="Normalny 14" xfId="32" xr:uid="{00000000-0005-0000-0000-000008000000}"/>
    <cellStyle name="Normalny 15" xfId="36" xr:uid="{00000000-0005-0000-0000-000009000000}"/>
    <cellStyle name="Normalny 16" xfId="52" xr:uid="{00000000-0005-0000-0000-00000A000000}"/>
    <cellStyle name="Normalny 17" xfId="56" xr:uid="{00000000-0005-0000-0000-00000B000000}"/>
    <cellStyle name="Normalny 18" xfId="58" xr:uid="{00000000-0005-0000-0000-00000C000000}"/>
    <cellStyle name="Normalny 18 2 2 2 3 2 4 6 3 2 4 2 3 7 2 2 3 3 2 3 4" xfId="3" xr:uid="{00000000-0005-0000-0000-00000D000000}"/>
    <cellStyle name="Normalny 18 2 2 2 3 2 4 6 3 2 4 2 3 7 2 2 3 3 2 3 4 10" xfId="27" xr:uid="{00000000-0005-0000-0000-00000E000000}"/>
    <cellStyle name="Normalny 18 2 2 2 3 2 4 6 3 2 4 2 3 7 2 2 3 3 2 3 4 11" xfId="29" xr:uid="{00000000-0005-0000-0000-00000F000000}"/>
    <cellStyle name="Normalny 18 2 2 2 3 2 4 6 3 2 4 2 3 7 2 2 3 3 2 3 4 12" xfId="31" xr:uid="{00000000-0005-0000-0000-000010000000}"/>
    <cellStyle name="Normalny 18 2 2 2 3 2 4 6 3 2 4 2 3 7 2 2 3 3 2 3 4 13" xfId="42" xr:uid="{00000000-0005-0000-0000-000011000000}"/>
    <cellStyle name="Normalny 18 2 2 2 3 2 4 6 3 2 4 2 3 7 2 2 3 3 2 3 4 14" xfId="33" xr:uid="{00000000-0005-0000-0000-000012000000}"/>
    <cellStyle name="Normalny 18 2 2 2 3 2 4 6 3 2 4 2 3 7 2 2 3 3 2 3 4 15" xfId="37" xr:uid="{00000000-0005-0000-0000-000013000000}"/>
    <cellStyle name="Normalny 18 2 2 2 3 2 4 6 3 2 4 2 3 7 2 2 3 3 2 3 4 16" xfId="48" xr:uid="{00000000-0005-0000-0000-000014000000}"/>
    <cellStyle name="Normalny 18 2 2 2 3 2 4 6 3 2 4 2 3 7 2 2 3 3 2 3 4 17" xfId="53" xr:uid="{00000000-0005-0000-0000-000015000000}"/>
    <cellStyle name="Normalny 18 2 2 2 3 2 4 6 3 2 4 2 3 7 2 2 3 3 2 3 4 18" xfId="57" xr:uid="{00000000-0005-0000-0000-000016000000}"/>
    <cellStyle name="Normalny 18 2 2 2 3 2 4 6 3 2 4 2 3 7 2 2 3 3 2 3 4 19" xfId="59" xr:uid="{00000000-0005-0000-0000-000017000000}"/>
    <cellStyle name="Normalny 18 2 2 2 3 2 4 6 3 2 4 2 3 7 2 2 3 3 2 3 4 2" xfId="6" xr:uid="{00000000-0005-0000-0000-000018000000}"/>
    <cellStyle name="Normalny 18 2 2 2 3 2 4 6 3 2 4 2 3 7 2 2 3 3 2 3 4 20" xfId="61" xr:uid="{00000000-0005-0000-0000-000019000000}"/>
    <cellStyle name="Normalny 18 2 2 2 3 2 4 6 3 2 4 2 3 7 2 2 3 3 2 3 4 21" xfId="63" xr:uid="{00000000-0005-0000-0000-00001A000000}"/>
    <cellStyle name="Normalny 18 2 2 2 3 2 4 6 3 2 4 2 3 7 2 2 3 3 2 3 4 3" xfId="8" xr:uid="{00000000-0005-0000-0000-00001B000000}"/>
    <cellStyle name="Normalny 18 2 2 2 3 2 4 6 3 2 4 2 3 7 2 2 3 3 2 3 4 3 2" xfId="13" xr:uid="{00000000-0005-0000-0000-00001C000000}"/>
    <cellStyle name="Normalny 18 2 2 2 3 2 4 6 3 2 4 2 3 7 2 2 3 3 2 3 4 3 2 2" xfId="16" xr:uid="{00000000-0005-0000-0000-00001D000000}"/>
    <cellStyle name="Normalny 18 2 2 2 3 2 4 6 3 2 4 2 3 7 2 2 3 3 2 3 4 3 2 2 2" xfId="21" xr:uid="{00000000-0005-0000-0000-00001E000000}"/>
    <cellStyle name="Normalny 18 2 2 2 3 2 4 6 3 2 4 2 3 7 2 2 3 3 2 3 4 4" xfId="10" xr:uid="{00000000-0005-0000-0000-00001F000000}"/>
    <cellStyle name="Normalny 18 2 2 2 3 2 4 6 3 2 4 2 3 7 2 2 3 3 2 3 4 5" xfId="12" xr:uid="{00000000-0005-0000-0000-000020000000}"/>
    <cellStyle name="Normalny 18 2 2 2 3 2 4 6 3 2 4 2 3 7 2 2 3 3 2 3 4 6" xfId="15" xr:uid="{00000000-0005-0000-0000-000021000000}"/>
    <cellStyle name="Normalny 18 2 2 2 3 2 4 6 3 2 4 2 3 7 2 2 3 3 2 3 4 7" xfId="20" xr:uid="{00000000-0005-0000-0000-000022000000}"/>
    <cellStyle name="Normalny 18 2 2 2 3 2 4 6 3 2 4 2 3 7 2 2 3 3 2 3 4 8" xfId="23" xr:uid="{00000000-0005-0000-0000-000023000000}"/>
    <cellStyle name="Normalny 18 2 2 2 3 2 4 6 3 2 4 2 3 7 2 2 3 3 2 3 4 9" xfId="25" xr:uid="{00000000-0005-0000-0000-000024000000}"/>
    <cellStyle name="Normalny 19" xfId="60" xr:uid="{00000000-0005-0000-0000-000025000000}"/>
    <cellStyle name="Normalny 2" xfId="7" xr:uid="{00000000-0005-0000-0000-000026000000}"/>
    <cellStyle name="Normalny 2 4" xfId="2" xr:uid="{00000000-0005-0000-0000-000027000000}"/>
    <cellStyle name="Normalny 20" xfId="62" xr:uid="{00000000-0005-0000-0000-000028000000}"/>
    <cellStyle name="Normalny 3" xfId="9" xr:uid="{00000000-0005-0000-0000-000029000000}"/>
    <cellStyle name="Normalny 4" xfId="11" xr:uid="{00000000-0005-0000-0000-00002A000000}"/>
    <cellStyle name="Normalny 5" xfId="14" xr:uid="{00000000-0005-0000-0000-00002B000000}"/>
    <cellStyle name="Normalny 5 2 2 2 2 2 2 2 2 2 2 2 3 3 3 2 2 2 2 2 2" xfId="5" xr:uid="{00000000-0005-0000-0000-00002C000000}"/>
    <cellStyle name="Normalny 5 2 2 2 2 2 2 2 2 2 2 2 3 3 3 2 2 2 2 2 2 2" xfId="18" xr:uid="{00000000-0005-0000-0000-00002D000000}"/>
    <cellStyle name="Normalny 5 2 2 2 2 2 2 2 2 2 2 2 3 3 3 2 2 2 2 2 2 2 2" xfId="35" xr:uid="{00000000-0005-0000-0000-00002E000000}"/>
    <cellStyle name="Normalny 5 2 2 2 2 2 2 2 2 2 2 2 3 3 3 2 2 2 2 2 2 2 3" xfId="40" xr:uid="{00000000-0005-0000-0000-00002F000000}"/>
    <cellStyle name="Normalny 5 2 2 2 2 2 2 2 2 2 2 2 3 3 3 2 2 2 2 2 2 2 3 2" xfId="65" xr:uid="{5FD325EF-8A14-4853-A85B-1ADACCF65978}"/>
    <cellStyle name="Normalny 5 2 2 2 2 2 2 2 2 2 2 2 3 3 3 2 2 2 2 2 2 2 4" xfId="46" xr:uid="{00000000-0005-0000-0000-000030000000}"/>
    <cellStyle name="Normalny 5 3 2 2 2 2 2 2 2 2 2 3 3 3 2 2 2 2 2 2" xfId="4" xr:uid="{00000000-0005-0000-0000-000031000000}"/>
    <cellStyle name="Normalny 5 3 2 2 2 2 2 2 2 2 2 3 3 3 2 2 2 2 2 2 2" xfId="17" xr:uid="{00000000-0005-0000-0000-000032000000}"/>
    <cellStyle name="Normalny 5 3 2 2 2 2 2 2 2 2 2 3 3 3 2 2 2 2 2 2 2 2" xfId="34" xr:uid="{00000000-0005-0000-0000-000033000000}"/>
    <cellStyle name="Normalny 5 3 2 2 2 2 2 2 2 2 2 3 3 3 2 2 2 2 2 2 2 3" xfId="39" xr:uid="{00000000-0005-0000-0000-000034000000}"/>
    <cellStyle name="Normalny 5 3 2 2 2 2 2 2 2 2 2 3 3 3 2 2 2 2 2 2 2 3 2" xfId="64" xr:uid="{5AA97CFD-2878-4B5E-B4E4-15A313BA40EC}"/>
    <cellStyle name="Normalny 5 3 2 2 2 2 2 2 2 2 2 3 3 3 2 2 2 2 2 2 2 4" xfId="45" xr:uid="{00000000-0005-0000-0000-000035000000}"/>
    <cellStyle name="Normalny 6" xfId="19" xr:uid="{00000000-0005-0000-0000-000036000000}"/>
    <cellStyle name="Normalny 6 2" xfId="43" xr:uid="{00000000-0005-0000-0000-000037000000}"/>
    <cellStyle name="Normalny 6 2 2" xfId="49" xr:uid="{00000000-0005-0000-0000-000038000000}"/>
    <cellStyle name="Normalny 6 2 3" xfId="55" xr:uid="{00000000-0005-0000-0000-000039000000}"/>
    <cellStyle name="Normalny 7" xfId="22" xr:uid="{00000000-0005-0000-0000-00003A000000}"/>
    <cellStyle name="Normalny 8" xfId="24" xr:uid="{00000000-0005-0000-0000-00003B000000}"/>
    <cellStyle name="Normalny 9" xfId="26" xr:uid="{00000000-0005-0000-0000-00003C000000}"/>
    <cellStyle name="Procentowy" xfId="38" builtinId="5"/>
    <cellStyle name="Walutowy 2" xfId="44" xr:uid="{00000000-0005-0000-0000-00003E000000}"/>
    <cellStyle name="Walutowy 2 2" xfId="54" xr:uid="{00000000-0005-0000-0000-00003F000000}"/>
    <cellStyle name="Walutowy 3" xfId="50" xr:uid="{00000000-0005-0000-0000-000040000000}"/>
  </cellStyles>
  <dxfs count="0"/>
  <tableStyles count="0" defaultTableStyle="TableStyleMedium2" defaultPivotStyle="PivotStyleLight16"/>
  <colors>
    <mruColors>
      <color rgb="FFCC99FF"/>
      <color rgb="FF99FF66"/>
      <color rgb="FF66FF66"/>
      <color rgb="FFCCFFFF"/>
      <color rgb="FFFFFF99"/>
      <color rgb="FFCCCCFF"/>
      <color rgb="FFFF99CC"/>
      <color rgb="FFFF66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38"/>
  <sheetViews>
    <sheetView view="pageBreakPreview" zoomScale="59" zoomScaleNormal="60" zoomScaleSheetLayoutView="59" zoomScalePageLayoutView="60" workbookViewId="0">
      <pane xSplit="8" ySplit="4" topLeftCell="BH5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BH35" sqref="BH35"/>
    </sheetView>
  </sheetViews>
  <sheetFormatPr defaultColWidth="7.75" defaultRowHeight="23.25"/>
  <cols>
    <col min="1" max="1" width="6.375" style="144" customWidth="1"/>
    <col min="2" max="2" width="22.375" style="42" customWidth="1"/>
    <col min="3" max="3" width="85.625" style="145" customWidth="1"/>
    <col min="4" max="4" width="26" style="42" customWidth="1"/>
    <col min="5" max="5" width="15.625" style="42" customWidth="1"/>
    <col min="6" max="6" width="21.625" style="42" customWidth="1"/>
    <col min="7" max="7" width="20.5" style="42" customWidth="1"/>
    <col min="8" max="8" width="21.625" style="42" customWidth="1"/>
    <col min="9" max="16" width="15.75" style="42" hidden="1" customWidth="1"/>
    <col min="17" max="17" width="25.5" style="42" hidden="1" customWidth="1"/>
    <col min="18" max="18" width="17.75" style="42" hidden="1" customWidth="1"/>
    <col min="19" max="19" width="15.75" style="42" hidden="1" customWidth="1"/>
    <col min="20" max="20" width="16.375" style="42" hidden="1" customWidth="1"/>
    <col min="21" max="21" width="18.125" style="42" hidden="1" customWidth="1"/>
    <col min="22" max="22" width="17.375" style="42" hidden="1" customWidth="1"/>
    <col min="23" max="24" width="18.125" style="42" hidden="1" customWidth="1"/>
    <col min="25" max="25" width="17.625" style="42" hidden="1" customWidth="1"/>
    <col min="26" max="26" width="18.125" style="42" hidden="1" customWidth="1"/>
    <col min="27" max="27" width="19.375" style="42" customWidth="1"/>
    <col min="28" max="28" width="18.5" style="42" customWidth="1"/>
    <col min="29" max="29" width="18.875" style="42" customWidth="1"/>
    <col min="30" max="30" width="18.75" style="42" customWidth="1"/>
    <col min="31" max="31" width="18.625" style="42" customWidth="1"/>
    <col min="32" max="32" width="19.5" style="42" customWidth="1"/>
    <col min="33" max="33" width="20.375" style="42" customWidth="1"/>
    <col min="34" max="34" width="21.875" style="42" customWidth="1"/>
    <col min="35" max="35" width="18.75" style="42" customWidth="1"/>
    <col min="36" max="36" width="19.375" style="42" bestFit="1" customWidth="1"/>
    <col min="37" max="37" width="18.75" style="42" customWidth="1"/>
    <col min="38" max="39" width="19.25" style="42" customWidth="1"/>
    <col min="40" max="40" width="18.25" style="42" customWidth="1"/>
    <col min="41" max="41" width="19.125" style="42" customWidth="1"/>
    <col min="42" max="42" width="16.75" style="42" customWidth="1"/>
    <col min="43" max="43" width="19" style="42" customWidth="1"/>
    <col min="44" max="44" width="16.75" style="42" customWidth="1"/>
    <col min="45" max="45" width="17.5" style="42" hidden="1" customWidth="1"/>
    <col min="46" max="46" width="17.75" style="42" hidden="1" customWidth="1"/>
    <col min="47" max="47" width="17.875" style="42" hidden="1" customWidth="1"/>
    <col min="48" max="48" width="15.375" style="42" hidden="1" customWidth="1"/>
    <col min="49" max="49" width="18" style="42" hidden="1" customWidth="1"/>
    <col min="50" max="51" width="15.375" style="42" hidden="1" customWidth="1"/>
    <col min="52" max="52" width="17.75" style="42" hidden="1" customWidth="1"/>
    <col min="53" max="54" width="15.375" style="42" hidden="1" customWidth="1"/>
    <col min="55" max="55" width="18.5" style="42" hidden="1" customWidth="1"/>
    <col min="56" max="57" width="15.375" style="42" hidden="1" customWidth="1"/>
    <col min="58" max="58" width="18.375" style="42" hidden="1" customWidth="1"/>
    <col min="59" max="59" width="15.375" style="42" hidden="1" customWidth="1"/>
    <col min="60" max="60" width="21" style="42" customWidth="1"/>
    <col min="61" max="61" width="20" style="42" customWidth="1"/>
    <col min="62" max="62" width="21.375" style="42" customWidth="1"/>
    <col min="63" max="63" width="18.125" style="42" customWidth="1"/>
    <col min="64" max="64" width="19" style="42" customWidth="1"/>
    <col min="65" max="65" width="18.125" style="42" customWidth="1"/>
    <col min="66" max="66" width="21.875" style="42" customWidth="1"/>
    <col min="67" max="67" width="104.125" style="84" hidden="1" customWidth="1"/>
    <col min="68" max="68" width="21.5" style="41" customWidth="1"/>
    <col min="69" max="69" width="14.75" style="42" bestFit="1" customWidth="1"/>
    <col min="70" max="70" width="16.875" style="42" bestFit="1" customWidth="1"/>
    <col min="71" max="16384" width="7.75" style="42"/>
  </cols>
  <sheetData>
    <row r="1" spans="1:69" ht="28.5" customHeight="1">
      <c r="A1" s="158" t="s">
        <v>17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38"/>
      <c r="AB1" s="38"/>
      <c r="AC1" s="39"/>
      <c r="AD1" s="39"/>
      <c r="AE1" s="39"/>
      <c r="AF1" s="39"/>
      <c r="AG1" s="39"/>
      <c r="AH1" s="39"/>
      <c r="AI1" s="39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162" t="s">
        <v>60</v>
      </c>
      <c r="BL1" s="162"/>
      <c r="BM1" s="162"/>
      <c r="BN1" s="162"/>
      <c r="BO1" s="163"/>
    </row>
    <row r="2" spans="1:69" ht="57" customHeight="1" thickBo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43"/>
      <c r="AB2" s="43"/>
      <c r="AC2" s="44"/>
      <c r="AD2" s="44"/>
      <c r="AE2" s="44"/>
      <c r="AF2" s="44"/>
      <c r="AG2" s="44"/>
      <c r="AH2" s="45"/>
      <c r="AI2" s="44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164"/>
      <c r="BL2" s="164"/>
      <c r="BM2" s="164"/>
      <c r="BN2" s="164"/>
      <c r="BO2" s="165"/>
    </row>
    <row r="3" spans="1:69" s="51" customFormat="1" ht="24" customHeight="1" thickBot="1">
      <c r="A3" s="47">
        <v>1</v>
      </c>
      <c r="B3" s="48">
        <v>2</v>
      </c>
      <c r="C3" s="47">
        <v>3</v>
      </c>
      <c r="D3" s="166">
        <v>4</v>
      </c>
      <c r="E3" s="167"/>
      <c r="F3" s="168">
        <v>5</v>
      </c>
      <c r="G3" s="169"/>
      <c r="H3" s="170"/>
      <c r="I3" s="166">
        <v>6</v>
      </c>
      <c r="J3" s="171"/>
      <c r="K3" s="167"/>
      <c r="L3" s="172">
        <v>6</v>
      </c>
      <c r="M3" s="173"/>
      <c r="N3" s="174"/>
      <c r="O3" s="175">
        <v>6</v>
      </c>
      <c r="P3" s="176"/>
      <c r="Q3" s="177"/>
      <c r="R3" s="175">
        <v>6</v>
      </c>
      <c r="S3" s="176"/>
      <c r="T3" s="177"/>
      <c r="U3" s="178">
        <v>6</v>
      </c>
      <c r="V3" s="179"/>
      <c r="W3" s="180"/>
      <c r="X3" s="181">
        <v>6</v>
      </c>
      <c r="Y3" s="182"/>
      <c r="Z3" s="183"/>
      <c r="AA3" s="178">
        <v>6</v>
      </c>
      <c r="AB3" s="179"/>
      <c r="AC3" s="180"/>
      <c r="AD3" s="178">
        <v>7</v>
      </c>
      <c r="AE3" s="179"/>
      <c r="AF3" s="180"/>
      <c r="AG3" s="181">
        <v>8</v>
      </c>
      <c r="AH3" s="182"/>
      <c r="AI3" s="183"/>
      <c r="AJ3" s="166">
        <v>9</v>
      </c>
      <c r="AK3" s="171"/>
      <c r="AL3" s="167"/>
      <c r="AM3" s="166">
        <v>10</v>
      </c>
      <c r="AN3" s="171"/>
      <c r="AO3" s="167"/>
      <c r="AP3" s="166">
        <v>11</v>
      </c>
      <c r="AQ3" s="171"/>
      <c r="AR3" s="167"/>
      <c r="AS3" s="166">
        <v>12</v>
      </c>
      <c r="AT3" s="171"/>
      <c r="AU3" s="167"/>
      <c r="AV3" s="166">
        <v>13</v>
      </c>
      <c r="AW3" s="171"/>
      <c r="AX3" s="167"/>
      <c r="AY3" s="166">
        <v>14</v>
      </c>
      <c r="AZ3" s="171"/>
      <c r="BA3" s="167"/>
      <c r="BB3" s="166">
        <v>15</v>
      </c>
      <c r="BC3" s="171"/>
      <c r="BD3" s="167"/>
      <c r="BE3" s="166">
        <v>16</v>
      </c>
      <c r="BF3" s="171"/>
      <c r="BG3" s="167"/>
      <c r="BH3" s="166">
        <v>12</v>
      </c>
      <c r="BI3" s="171"/>
      <c r="BJ3" s="167"/>
      <c r="BK3" s="166">
        <v>13</v>
      </c>
      <c r="BL3" s="171"/>
      <c r="BM3" s="167"/>
      <c r="BN3" s="49">
        <v>14</v>
      </c>
      <c r="BO3" s="49">
        <v>15</v>
      </c>
      <c r="BP3" s="50"/>
    </row>
    <row r="4" spans="1:69" ht="28.5" customHeight="1" thickBot="1">
      <c r="A4" s="196" t="s">
        <v>0</v>
      </c>
      <c r="B4" s="198" t="s">
        <v>18</v>
      </c>
      <c r="C4" s="200" t="s">
        <v>19</v>
      </c>
      <c r="D4" s="202" t="s">
        <v>20</v>
      </c>
      <c r="E4" s="203"/>
      <c r="F4" s="187" t="s">
        <v>21</v>
      </c>
      <c r="G4" s="188"/>
      <c r="H4" s="189"/>
      <c r="I4" s="184">
        <v>2018</v>
      </c>
      <c r="J4" s="185"/>
      <c r="K4" s="186"/>
      <c r="L4" s="187">
        <v>2019</v>
      </c>
      <c r="M4" s="188"/>
      <c r="N4" s="189"/>
      <c r="O4" s="187">
        <v>2020</v>
      </c>
      <c r="P4" s="188"/>
      <c r="Q4" s="189"/>
      <c r="R4" s="187">
        <v>2021</v>
      </c>
      <c r="S4" s="188"/>
      <c r="T4" s="189"/>
      <c r="U4" s="190">
        <v>2022</v>
      </c>
      <c r="V4" s="191"/>
      <c r="W4" s="192"/>
      <c r="X4" s="190">
        <v>2023</v>
      </c>
      <c r="Y4" s="191"/>
      <c r="Z4" s="192"/>
      <c r="AA4" s="190">
        <v>2024</v>
      </c>
      <c r="AB4" s="191"/>
      <c r="AC4" s="192"/>
      <c r="AD4" s="193">
        <v>2025</v>
      </c>
      <c r="AE4" s="194"/>
      <c r="AF4" s="195"/>
      <c r="AG4" s="193">
        <v>2026</v>
      </c>
      <c r="AH4" s="194"/>
      <c r="AI4" s="195"/>
      <c r="AJ4" s="187">
        <v>2027</v>
      </c>
      <c r="AK4" s="188"/>
      <c r="AL4" s="189"/>
      <c r="AM4" s="187">
        <v>2028</v>
      </c>
      <c r="AN4" s="188"/>
      <c r="AO4" s="189"/>
      <c r="AP4" s="187">
        <v>2029</v>
      </c>
      <c r="AQ4" s="188"/>
      <c r="AR4" s="189"/>
      <c r="AS4" s="187" t="s">
        <v>22</v>
      </c>
      <c r="AT4" s="188"/>
      <c r="AU4" s="189"/>
      <c r="AV4" s="187">
        <v>2031</v>
      </c>
      <c r="AW4" s="188"/>
      <c r="AX4" s="189"/>
      <c r="AY4" s="187">
        <v>2032</v>
      </c>
      <c r="AZ4" s="188"/>
      <c r="BA4" s="189"/>
      <c r="BB4" s="184">
        <v>2033</v>
      </c>
      <c r="BC4" s="185"/>
      <c r="BD4" s="186"/>
      <c r="BE4" s="187">
        <v>2034</v>
      </c>
      <c r="BF4" s="188"/>
      <c r="BG4" s="189"/>
      <c r="BH4" s="184" t="s">
        <v>23</v>
      </c>
      <c r="BI4" s="185"/>
      <c r="BJ4" s="186"/>
      <c r="BK4" s="184" t="s">
        <v>24</v>
      </c>
      <c r="BL4" s="185"/>
      <c r="BM4" s="186"/>
      <c r="BN4" s="223" t="s">
        <v>25</v>
      </c>
      <c r="BO4" s="225" t="s">
        <v>26</v>
      </c>
    </row>
    <row r="5" spans="1:69" s="59" customFormat="1" ht="75" customHeight="1" thickBot="1">
      <c r="A5" s="197"/>
      <c r="B5" s="199"/>
      <c r="C5" s="201"/>
      <c r="D5" s="204"/>
      <c r="E5" s="205"/>
      <c r="F5" s="52" t="s">
        <v>27</v>
      </c>
      <c r="G5" s="53" t="s">
        <v>1</v>
      </c>
      <c r="H5" s="54" t="s">
        <v>28</v>
      </c>
      <c r="I5" s="52" t="s">
        <v>29</v>
      </c>
      <c r="J5" s="53" t="s">
        <v>30</v>
      </c>
      <c r="K5" s="54" t="s">
        <v>31</v>
      </c>
      <c r="L5" s="52" t="s">
        <v>32</v>
      </c>
      <c r="M5" s="53" t="s">
        <v>30</v>
      </c>
      <c r="N5" s="54" t="s">
        <v>31</v>
      </c>
      <c r="O5" s="52" t="s">
        <v>33</v>
      </c>
      <c r="P5" s="53" t="s">
        <v>30</v>
      </c>
      <c r="Q5" s="54" t="s">
        <v>31</v>
      </c>
      <c r="R5" s="52" t="s">
        <v>34</v>
      </c>
      <c r="S5" s="53" t="s">
        <v>30</v>
      </c>
      <c r="T5" s="54" t="s">
        <v>31</v>
      </c>
      <c r="U5" s="52" t="s">
        <v>35</v>
      </c>
      <c r="V5" s="53" t="s">
        <v>30</v>
      </c>
      <c r="W5" s="54" t="s">
        <v>31</v>
      </c>
      <c r="X5" s="52" t="s">
        <v>36</v>
      </c>
      <c r="Y5" s="53" t="s">
        <v>30</v>
      </c>
      <c r="Z5" s="54" t="s">
        <v>31</v>
      </c>
      <c r="AA5" s="52" t="s">
        <v>37</v>
      </c>
      <c r="AB5" s="53" t="s">
        <v>30</v>
      </c>
      <c r="AC5" s="55" t="s">
        <v>31</v>
      </c>
      <c r="AD5" s="52" t="s">
        <v>37</v>
      </c>
      <c r="AE5" s="56" t="s">
        <v>30</v>
      </c>
      <c r="AF5" s="55" t="s">
        <v>31</v>
      </c>
      <c r="AG5" s="52" t="s">
        <v>37</v>
      </c>
      <c r="AH5" s="56" t="s">
        <v>30</v>
      </c>
      <c r="AI5" s="55" t="s">
        <v>31</v>
      </c>
      <c r="AJ5" s="52" t="s">
        <v>37</v>
      </c>
      <c r="AK5" s="53" t="s">
        <v>30</v>
      </c>
      <c r="AL5" s="57" t="s">
        <v>31</v>
      </c>
      <c r="AM5" s="52" t="s">
        <v>37</v>
      </c>
      <c r="AN5" s="53" t="s">
        <v>30</v>
      </c>
      <c r="AO5" s="54" t="s">
        <v>31</v>
      </c>
      <c r="AP5" s="52" t="s">
        <v>37</v>
      </c>
      <c r="AQ5" s="53" t="s">
        <v>30</v>
      </c>
      <c r="AR5" s="54" t="s">
        <v>31</v>
      </c>
      <c r="AS5" s="52" t="s">
        <v>37</v>
      </c>
      <c r="AT5" s="53" t="s">
        <v>30</v>
      </c>
      <c r="AU5" s="54" t="s">
        <v>31</v>
      </c>
      <c r="AV5" s="52" t="s">
        <v>37</v>
      </c>
      <c r="AW5" s="53" t="s">
        <v>30</v>
      </c>
      <c r="AX5" s="54" t="s">
        <v>31</v>
      </c>
      <c r="AY5" s="52" t="s">
        <v>35</v>
      </c>
      <c r="AZ5" s="53" t="s">
        <v>30</v>
      </c>
      <c r="BA5" s="54" t="s">
        <v>31</v>
      </c>
      <c r="BB5" s="52" t="s">
        <v>37</v>
      </c>
      <c r="BC5" s="53" t="s">
        <v>30</v>
      </c>
      <c r="BD5" s="54" t="s">
        <v>31</v>
      </c>
      <c r="BE5" s="52" t="s">
        <v>37</v>
      </c>
      <c r="BF5" s="53" t="s">
        <v>30</v>
      </c>
      <c r="BG5" s="54" t="s">
        <v>31</v>
      </c>
      <c r="BH5" s="52" t="s">
        <v>37</v>
      </c>
      <c r="BI5" s="53" t="s">
        <v>30</v>
      </c>
      <c r="BJ5" s="54" t="s">
        <v>31</v>
      </c>
      <c r="BK5" s="52" t="s">
        <v>38</v>
      </c>
      <c r="BL5" s="53" t="s">
        <v>30</v>
      </c>
      <c r="BM5" s="54" t="s">
        <v>39</v>
      </c>
      <c r="BN5" s="224"/>
      <c r="BO5" s="226"/>
      <c r="BP5" s="58"/>
    </row>
    <row r="6" spans="1:69" s="73" customFormat="1" ht="76.5" customHeight="1" thickTop="1">
      <c r="A6" s="206">
        <v>1</v>
      </c>
      <c r="B6" s="208" t="s">
        <v>40</v>
      </c>
      <c r="C6" s="210" t="s">
        <v>16</v>
      </c>
      <c r="D6" s="60" t="s">
        <v>41</v>
      </c>
      <c r="E6" s="61" t="s">
        <v>42</v>
      </c>
      <c r="F6" s="62">
        <v>0</v>
      </c>
      <c r="G6" s="63">
        <v>37000000</v>
      </c>
      <c r="H6" s="64">
        <f>G6+F6</f>
        <v>37000000</v>
      </c>
      <c r="I6" s="62"/>
      <c r="J6" s="65"/>
      <c r="K6" s="64">
        <f>J6+I6</f>
        <v>0</v>
      </c>
      <c r="L6" s="62">
        <v>0</v>
      </c>
      <c r="M6" s="66">
        <v>0</v>
      </c>
      <c r="N6" s="64">
        <f>M6+L6</f>
        <v>0</v>
      </c>
      <c r="O6" s="67"/>
      <c r="P6" s="66"/>
      <c r="Q6" s="64"/>
      <c r="R6" s="62">
        <v>0</v>
      </c>
      <c r="S6" s="65">
        <v>0</v>
      </c>
      <c r="T6" s="64">
        <f>R6+S6</f>
        <v>0</v>
      </c>
      <c r="U6" s="62">
        <v>0</v>
      </c>
      <c r="V6" s="66">
        <v>0</v>
      </c>
      <c r="W6" s="64">
        <f>U6+V6</f>
        <v>0</v>
      </c>
      <c r="X6" s="62">
        <v>0</v>
      </c>
      <c r="Y6" s="63">
        <v>0</v>
      </c>
      <c r="Z6" s="64">
        <f>X6+Y6</f>
        <v>0</v>
      </c>
      <c r="AA6" s="62">
        <v>0</v>
      </c>
      <c r="AB6" s="63">
        <v>12000000</v>
      </c>
      <c r="AC6" s="64">
        <f>AA6+AB6</f>
        <v>12000000</v>
      </c>
      <c r="AD6" s="62">
        <v>0</v>
      </c>
      <c r="AE6" s="63">
        <v>25000000</v>
      </c>
      <c r="AF6" s="64">
        <f>AD6+AE6</f>
        <v>25000000</v>
      </c>
      <c r="AG6" s="62">
        <v>0</v>
      </c>
      <c r="AH6" s="66">
        <v>0</v>
      </c>
      <c r="AI6" s="64">
        <f>AG6+AH6</f>
        <v>0</v>
      </c>
      <c r="AJ6" s="62">
        <v>0</v>
      </c>
      <c r="AK6" s="66">
        <v>0</v>
      </c>
      <c r="AL6" s="64">
        <f>AJ6+AK6</f>
        <v>0</v>
      </c>
      <c r="AM6" s="62">
        <v>0</v>
      </c>
      <c r="AN6" s="66">
        <v>0</v>
      </c>
      <c r="AO6" s="64">
        <f>AM6+AN6</f>
        <v>0</v>
      </c>
      <c r="AP6" s="62">
        <v>0</v>
      </c>
      <c r="AQ6" s="65">
        <v>0</v>
      </c>
      <c r="AR6" s="64">
        <f>AP6+AQ6</f>
        <v>0</v>
      </c>
      <c r="AS6" s="62">
        <v>0</v>
      </c>
      <c r="AT6" s="65">
        <v>0</v>
      </c>
      <c r="AU6" s="64">
        <f>AS6+AT6</f>
        <v>0</v>
      </c>
      <c r="AV6" s="68">
        <v>0</v>
      </c>
      <c r="AW6" s="66">
        <v>0</v>
      </c>
      <c r="AX6" s="64">
        <f>AV6+AW6</f>
        <v>0</v>
      </c>
      <c r="AY6" s="68">
        <v>0</v>
      </c>
      <c r="AZ6" s="66">
        <v>0</v>
      </c>
      <c r="BA6" s="64">
        <f>AY6+AZ6</f>
        <v>0</v>
      </c>
      <c r="BB6" s="68">
        <v>0</v>
      </c>
      <c r="BC6" s="66">
        <v>0</v>
      </c>
      <c r="BD6" s="64">
        <f>BB6+BC6</f>
        <v>0</v>
      </c>
      <c r="BE6" s="62">
        <v>0</v>
      </c>
      <c r="BF6" s="65">
        <v>0</v>
      </c>
      <c r="BG6" s="64">
        <f>BE6+BF6</f>
        <v>0</v>
      </c>
      <c r="BH6" s="69">
        <f>I6+L6+O6+R6+U6+X6+AA6+AD6+AG6+AJ6+AM6+AP6+AS6+AV6+AY6+BB6</f>
        <v>0</v>
      </c>
      <c r="BI6" s="70">
        <f>J6+M6+P6+S6+V6+Y6+AB6+AE6+AH6+AK6+AN6+AQ6+AT6+AW6+AZ6+BC6</f>
        <v>37000000</v>
      </c>
      <c r="BJ6" s="64">
        <f>K6+N6+Q6+T6+W6+Z6+AC6+AF6+AI6+AL6+AO6+AR6+AU6+AX6+BA6+BD6</f>
        <v>37000000</v>
      </c>
      <c r="BK6" s="69">
        <v>0</v>
      </c>
      <c r="BL6" s="66">
        <v>0</v>
      </c>
      <c r="BM6" s="64">
        <f>BL6+BK6</f>
        <v>0</v>
      </c>
      <c r="BN6" s="71">
        <f>BM6+BJ6</f>
        <v>37000000</v>
      </c>
      <c r="BO6" s="212" t="s">
        <v>43</v>
      </c>
      <c r="BP6" s="72">
        <f t="shared" ref="BP6:BP25" si="0">H6-BN6</f>
        <v>0</v>
      </c>
    </row>
    <row r="7" spans="1:69" s="73" customFormat="1" ht="60.75" customHeight="1" thickBot="1">
      <c r="A7" s="207"/>
      <c r="B7" s="209"/>
      <c r="C7" s="211"/>
      <c r="D7" s="214" t="s">
        <v>25</v>
      </c>
      <c r="E7" s="215"/>
      <c r="F7" s="74">
        <f>F6</f>
        <v>0</v>
      </c>
      <c r="G7" s="75">
        <f t="shared" ref="G7:BN7" si="1">G6</f>
        <v>37000000</v>
      </c>
      <c r="H7" s="76">
        <f t="shared" si="1"/>
        <v>37000000</v>
      </c>
      <c r="I7" s="74">
        <f t="shared" si="1"/>
        <v>0</v>
      </c>
      <c r="J7" s="75">
        <f t="shared" si="1"/>
        <v>0</v>
      </c>
      <c r="K7" s="76">
        <f t="shared" si="1"/>
        <v>0</v>
      </c>
      <c r="L7" s="74">
        <f t="shared" si="1"/>
        <v>0</v>
      </c>
      <c r="M7" s="75">
        <f t="shared" si="1"/>
        <v>0</v>
      </c>
      <c r="N7" s="76">
        <f t="shared" si="1"/>
        <v>0</v>
      </c>
      <c r="O7" s="74">
        <f t="shared" si="1"/>
        <v>0</v>
      </c>
      <c r="P7" s="75">
        <f t="shared" si="1"/>
        <v>0</v>
      </c>
      <c r="Q7" s="76">
        <f t="shared" si="1"/>
        <v>0</v>
      </c>
      <c r="R7" s="74">
        <f t="shared" si="1"/>
        <v>0</v>
      </c>
      <c r="S7" s="75">
        <f t="shared" si="1"/>
        <v>0</v>
      </c>
      <c r="T7" s="76">
        <f t="shared" si="1"/>
        <v>0</v>
      </c>
      <c r="U7" s="74">
        <f t="shared" si="1"/>
        <v>0</v>
      </c>
      <c r="V7" s="75">
        <f t="shared" si="1"/>
        <v>0</v>
      </c>
      <c r="W7" s="76">
        <f t="shared" si="1"/>
        <v>0</v>
      </c>
      <c r="X7" s="74">
        <f t="shared" si="1"/>
        <v>0</v>
      </c>
      <c r="Y7" s="75">
        <f t="shared" si="1"/>
        <v>0</v>
      </c>
      <c r="Z7" s="76">
        <f t="shared" si="1"/>
        <v>0</v>
      </c>
      <c r="AA7" s="74">
        <f t="shared" si="1"/>
        <v>0</v>
      </c>
      <c r="AB7" s="75">
        <f>AB6</f>
        <v>12000000</v>
      </c>
      <c r="AC7" s="76">
        <f t="shared" si="1"/>
        <v>12000000</v>
      </c>
      <c r="AD7" s="74">
        <f t="shared" si="1"/>
        <v>0</v>
      </c>
      <c r="AE7" s="75">
        <f t="shared" si="1"/>
        <v>25000000</v>
      </c>
      <c r="AF7" s="76">
        <f t="shared" si="1"/>
        <v>25000000</v>
      </c>
      <c r="AG7" s="74">
        <f t="shared" si="1"/>
        <v>0</v>
      </c>
      <c r="AH7" s="75">
        <f t="shared" si="1"/>
        <v>0</v>
      </c>
      <c r="AI7" s="76">
        <f t="shared" si="1"/>
        <v>0</v>
      </c>
      <c r="AJ7" s="74">
        <f t="shared" si="1"/>
        <v>0</v>
      </c>
      <c r="AK7" s="75">
        <f t="shared" si="1"/>
        <v>0</v>
      </c>
      <c r="AL7" s="76">
        <f t="shared" si="1"/>
        <v>0</v>
      </c>
      <c r="AM7" s="74">
        <f t="shared" si="1"/>
        <v>0</v>
      </c>
      <c r="AN7" s="75">
        <f t="shared" si="1"/>
        <v>0</v>
      </c>
      <c r="AO7" s="76">
        <f t="shared" si="1"/>
        <v>0</v>
      </c>
      <c r="AP7" s="74">
        <f t="shared" si="1"/>
        <v>0</v>
      </c>
      <c r="AQ7" s="75">
        <f t="shared" si="1"/>
        <v>0</v>
      </c>
      <c r="AR7" s="76">
        <f t="shared" si="1"/>
        <v>0</v>
      </c>
      <c r="AS7" s="74">
        <f t="shared" si="1"/>
        <v>0</v>
      </c>
      <c r="AT7" s="75">
        <f t="shared" si="1"/>
        <v>0</v>
      </c>
      <c r="AU7" s="76">
        <f t="shared" si="1"/>
        <v>0</v>
      </c>
      <c r="AV7" s="74">
        <f t="shared" si="1"/>
        <v>0</v>
      </c>
      <c r="AW7" s="75">
        <f t="shared" si="1"/>
        <v>0</v>
      </c>
      <c r="AX7" s="76">
        <f t="shared" si="1"/>
        <v>0</v>
      </c>
      <c r="AY7" s="74">
        <f t="shared" si="1"/>
        <v>0</v>
      </c>
      <c r="AZ7" s="75">
        <f t="shared" si="1"/>
        <v>0</v>
      </c>
      <c r="BA7" s="76">
        <f t="shared" si="1"/>
        <v>0</v>
      </c>
      <c r="BB7" s="74">
        <f t="shared" si="1"/>
        <v>0</v>
      </c>
      <c r="BC7" s="75">
        <f t="shared" si="1"/>
        <v>0</v>
      </c>
      <c r="BD7" s="76">
        <f t="shared" si="1"/>
        <v>0</v>
      </c>
      <c r="BE7" s="74">
        <f t="shared" si="1"/>
        <v>0</v>
      </c>
      <c r="BF7" s="75">
        <f t="shared" si="1"/>
        <v>0</v>
      </c>
      <c r="BG7" s="76">
        <f t="shared" si="1"/>
        <v>0</v>
      </c>
      <c r="BH7" s="74">
        <f t="shared" si="1"/>
        <v>0</v>
      </c>
      <c r="BI7" s="75">
        <f t="shared" si="1"/>
        <v>37000000</v>
      </c>
      <c r="BJ7" s="76">
        <f t="shared" si="1"/>
        <v>37000000</v>
      </c>
      <c r="BK7" s="74">
        <f t="shared" si="1"/>
        <v>0</v>
      </c>
      <c r="BL7" s="75">
        <f t="shared" si="1"/>
        <v>0</v>
      </c>
      <c r="BM7" s="76">
        <f t="shared" si="1"/>
        <v>0</v>
      </c>
      <c r="BN7" s="77">
        <f t="shared" si="1"/>
        <v>37000000</v>
      </c>
      <c r="BO7" s="213"/>
      <c r="BP7" s="72">
        <f t="shared" si="0"/>
        <v>0</v>
      </c>
    </row>
    <row r="8" spans="1:69" s="73" customFormat="1" ht="52.5" customHeight="1" thickTop="1">
      <c r="A8" s="206">
        <v>2</v>
      </c>
      <c r="B8" s="208" t="s">
        <v>44</v>
      </c>
      <c r="C8" s="210" t="s">
        <v>15</v>
      </c>
      <c r="D8" s="60" t="s">
        <v>41</v>
      </c>
      <c r="E8" s="61" t="s">
        <v>45</v>
      </c>
      <c r="F8" s="62">
        <v>0</v>
      </c>
      <c r="G8" s="63">
        <v>7900000</v>
      </c>
      <c r="H8" s="64">
        <f>G8+F8</f>
        <v>7900000</v>
      </c>
      <c r="I8" s="62"/>
      <c r="J8" s="65"/>
      <c r="K8" s="64">
        <f>J8+I8</f>
        <v>0</v>
      </c>
      <c r="L8" s="62">
        <v>0</v>
      </c>
      <c r="M8" s="66">
        <v>0</v>
      </c>
      <c r="N8" s="64">
        <f>M8+L8</f>
        <v>0</v>
      </c>
      <c r="O8" s="67"/>
      <c r="P8" s="66"/>
      <c r="Q8" s="64"/>
      <c r="R8" s="62">
        <v>0</v>
      </c>
      <c r="S8" s="65">
        <v>0</v>
      </c>
      <c r="T8" s="64">
        <f>R8+S8</f>
        <v>0</v>
      </c>
      <c r="U8" s="62">
        <v>0</v>
      </c>
      <c r="V8" s="66">
        <v>0</v>
      </c>
      <c r="W8" s="64">
        <f>U8+V8</f>
        <v>0</v>
      </c>
      <c r="X8" s="62">
        <v>0</v>
      </c>
      <c r="Y8" s="63">
        <v>0</v>
      </c>
      <c r="Z8" s="64">
        <f>X8+Y8</f>
        <v>0</v>
      </c>
      <c r="AA8" s="62">
        <v>0</v>
      </c>
      <c r="AB8" s="66">
        <v>0</v>
      </c>
      <c r="AC8" s="64">
        <f>AA8+AB8</f>
        <v>0</v>
      </c>
      <c r="AD8" s="62">
        <v>0</v>
      </c>
      <c r="AE8" s="63">
        <v>1580000</v>
      </c>
      <c r="AF8" s="64">
        <f>AD8+AE8</f>
        <v>1580000</v>
      </c>
      <c r="AG8" s="62">
        <v>0</v>
      </c>
      <c r="AH8" s="63">
        <v>1580000</v>
      </c>
      <c r="AI8" s="64">
        <f>AG8+AH8</f>
        <v>1580000</v>
      </c>
      <c r="AJ8" s="62">
        <v>0</v>
      </c>
      <c r="AK8" s="63">
        <v>1580000</v>
      </c>
      <c r="AL8" s="64">
        <f>AJ8+AK8</f>
        <v>1580000</v>
      </c>
      <c r="AM8" s="62">
        <v>0</v>
      </c>
      <c r="AN8" s="63">
        <v>1580000</v>
      </c>
      <c r="AO8" s="64">
        <f>AM8+AN8</f>
        <v>1580000</v>
      </c>
      <c r="AP8" s="62">
        <v>0</v>
      </c>
      <c r="AQ8" s="63">
        <v>1580000</v>
      </c>
      <c r="AR8" s="64">
        <f>AP8+AQ8</f>
        <v>1580000</v>
      </c>
      <c r="AS8" s="62">
        <v>0</v>
      </c>
      <c r="AT8" s="65">
        <v>0</v>
      </c>
      <c r="AU8" s="64">
        <f>AS8+AT8</f>
        <v>0</v>
      </c>
      <c r="AV8" s="68">
        <v>0</v>
      </c>
      <c r="AW8" s="66">
        <v>0</v>
      </c>
      <c r="AX8" s="64">
        <f>AV8+AW8</f>
        <v>0</v>
      </c>
      <c r="AY8" s="68">
        <v>0</v>
      </c>
      <c r="AZ8" s="66">
        <v>0</v>
      </c>
      <c r="BA8" s="64">
        <f>AY8+AZ8</f>
        <v>0</v>
      </c>
      <c r="BB8" s="68">
        <v>0</v>
      </c>
      <c r="BC8" s="66">
        <v>0</v>
      </c>
      <c r="BD8" s="64">
        <f>BB8+BC8</f>
        <v>0</v>
      </c>
      <c r="BE8" s="62">
        <v>0</v>
      </c>
      <c r="BF8" s="65">
        <v>0</v>
      </c>
      <c r="BG8" s="64">
        <f>BE8+BF8</f>
        <v>0</v>
      </c>
      <c r="BH8" s="69">
        <f>I8+L8+O8+R8+U8+X8+AA8+AD8+AG8+AJ8+AM8+AP8+AS8+AV8+AY8+BB8</f>
        <v>0</v>
      </c>
      <c r="BI8" s="70">
        <f>J8+M8+P8+S8+V8+Y8+AB8+AE8+AH8+AK8+AN8+AQ8+AT8+AW8+AZ8+BC8</f>
        <v>7900000</v>
      </c>
      <c r="BJ8" s="64">
        <f>K8+N8+Q8+T8+W8+Z8+AC8+AF8+AI8+AL8+AO8+AR8+AU8+AX8+BA8+BD8</f>
        <v>7900000</v>
      </c>
      <c r="BK8" s="69">
        <v>0</v>
      </c>
      <c r="BL8" s="66">
        <v>0</v>
      </c>
      <c r="BM8" s="64">
        <f>BL8+BK8</f>
        <v>0</v>
      </c>
      <c r="BN8" s="71">
        <f>BM8+BJ8</f>
        <v>7900000</v>
      </c>
      <c r="BO8" s="212" t="s">
        <v>46</v>
      </c>
      <c r="BP8" s="72">
        <f>H8-BN8</f>
        <v>0</v>
      </c>
    </row>
    <row r="9" spans="1:69" s="73" customFormat="1" ht="54" customHeight="1" thickBot="1">
      <c r="A9" s="207"/>
      <c r="B9" s="209"/>
      <c r="C9" s="211"/>
      <c r="D9" s="214" t="s">
        <v>25</v>
      </c>
      <c r="E9" s="215"/>
      <c r="F9" s="74">
        <f>F8</f>
        <v>0</v>
      </c>
      <c r="G9" s="75">
        <f t="shared" ref="G9:AA9" si="2">G8</f>
        <v>7900000</v>
      </c>
      <c r="H9" s="76">
        <f t="shared" si="2"/>
        <v>7900000</v>
      </c>
      <c r="I9" s="74">
        <f t="shared" si="2"/>
        <v>0</v>
      </c>
      <c r="J9" s="75">
        <f t="shared" si="2"/>
        <v>0</v>
      </c>
      <c r="K9" s="76">
        <f t="shared" si="2"/>
        <v>0</v>
      </c>
      <c r="L9" s="74">
        <f t="shared" si="2"/>
        <v>0</v>
      </c>
      <c r="M9" s="75">
        <f t="shared" si="2"/>
        <v>0</v>
      </c>
      <c r="N9" s="76">
        <f t="shared" si="2"/>
        <v>0</v>
      </c>
      <c r="O9" s="74">
        <f t="shared" si="2"/>
        <v>0</v>
      </c>
      <c r="P9" s="75">
        <f t="shared" si="2"/>
        <v>0</v>
      </c>
      <c r="Q9" s="76">
        <f t="shared" si="2"/>
        <v>0</v>
      </c>
      <c r="R9" s="74">
        <f t="shared" si="2"/>
        <v>0</v>
      </c>
      <c r="S9" s="75">
        <f t="shared" si="2"/>
        <v>0</v>
      </c>
      <c r="T9" s="76">
        <f t="shared" si="2"/>
        <v>0</v>
      </c>
      <c r="U9" s="74">
        <f t="shared" si="2"/>
        <v>0</v>
      </c>
      <c r="V9" s="75">
        <f t="shared" si="2"/>
        <v>0</v>
      </c>
      <c r="W9" s="76">
        <f t="shared" si="2"/>
        <v>0</v>
      </c>
      <c r="X9" s="74">
        <f t="shared" si="2"/>
        <v>0</v>
      </c>
      <c r="Y9" s="75">
        <f t="shared" si="2"/>
        <v>0</v>
      </c>
      <c r="Z9" s="76">
        <f t="shared" si="2"/>
        <v>0</v>
      </c>
      <c r="AA9" s="74">
        <f t="shared" si="2"/>
        <v>0</v>
      </c>
      <c r="AB9" s="75">
        <f>AB8</f>
        <v>0</v>
      </c>
      <c r="AC9" s="76">
        <f t="shared" ref="AC9:BN9" si="3">AC8</f>
        <v>0</v>
      </c>
      <c r="AD9" s="74">
        <f t="shared" si="3"/>
        <v>0</v>
      </c>
      <c r="AE9" s="75">
        <f t="shared" si="3"/>
        <v>1580000</v>
      </c>
      <c r="AF9" s="76">
        <f t="shared" si="3"/>
        <v>1580000</v>
      </c>
      <c r="AG9" s="74">
        <f t="shared" si="3"/>
        <v>0</v>
      </c>
      <c r="AH9" s="75">
        <f t="shared" si="3"/>
        <v>1580000</v>
      </c>
      <c r="AI9" s="76">
        <f t="shared" si="3"/>
        <v>1580000</v>
      </c>
      <c r="AJ9" s="74">
        <f t="shared" si="3"/>
        <v>0</v>
      </c>
      <c r="AK9" s="75">
        <f t="shared" si="3"/>
        <v>1580000</v>
      </c>
      <c r="AL9" s="76">
        <f t="shared" si="3"/>
        <v>1580000</v>
      </c>
      <c r="AM9" s="74">
        <f t="shared" si="3"/>
        <v>0</v>
      </c>
      <c r="AN9" s="75">
        <f t="shared" si="3"/>
        <v>1580000</v>
      </c>
      <c r="AO9" s="76">
        <f t="shared" si="3"/>
        <v>1580000</v>
      </c>
      <c r="AP9" s="74">
        <f t="shared" si="3"/>
        <v>0</v>
      </c>
      <c r="AQ9" s="75">
        <f t="shared" si="3"/>
        <v>1580000</v>
      </c>
      <c r="AR9" s="76">
        <f t="shared" si="3"/>
        <v>1580000</v>
      </c>
      <c r="AS9" s="74">
        <f t="shared" si="3"/>
        <v>0</v>
      </c>
      <c r="AT9" s="75">
        <f t="shared" si="3"/>
        <v>0</v>
      </c>
      <c r="AU9" s="76">
        <f t="shared" si="3"/>
        <v>0</v>
      </c>
      <c r="AV9" s="74">
        <f t="shared" si="3"/>
        <v>0</v>
      </c>
      <c r="AW9" s="75">
        <f t="shared" si="3"/>
        <v>0</v>
      </c>
      <c r="AX9" s="76">
        <f t="shared" si="3"/>
        <v>0</v>
      </c>
      <c r="AY9" s="74">
        <f t="shared" si="3"/>
        <v>0</v>
      </c>
      <c r="AZ9" s="75">
        <f t="shared" si="3"/>
        <v>0</v>
      </c>
      <c r="BA9" s="76">
        <f t="shared" si="3"/>
        <v>0</v>
      </c>
      <c r="BB9" s="74">
        <f t="shared" si="3"/>
        <v>0</v>
      </c>
      <c r="BC9" s="75">
        <f t="shared" si="3"/>
        <v>0</v>
      </c>
      <c r="BD9" s="76">
        <f t="shared" si="3"/>
        <v>0</v>
      </c>
      <c r="BE9" s="74">
        <f t="shared" si="3"/>
        <v>0</v>
      </c>
      <c r="BF9" s="75">
        <f t="shared" si="3"/>
        <v>0</v>
      </c>
      <c r="BG9" s="76">
        <f t="shared" si="3"/>
        <v>0</v>
      </c>
      <c r="BH9" s="74">
        <f t="shared" si="3"/>
        <v>0</v>
      </c>
      <c r="BI9" s="75">
        <f t="shared" si="3"/>
        <v>7900000</v>
      </c>
      <c r="BJ9" s="76">
        <f t="shared" si="3"/>
        <v>7900000</v>
      </c>
      <c r="BK9" s="74">
        <f t="shared" si="3"/>
        <v>0</v>
      </c>
      <c r="BL9" s="75">
        <f t="shared" si="3"/>
        <v>0</v>
      </c>
      <c r="BM9" s="76">
        <f t="shared" si="3"/>
        <v>0</v>
      </c>
      <c r="BN9" s="77">
        <f t="shared" si="3"/>
        <v>7900000</v>
      </c>
      <c r="BO9" s="213"/>
      <c r="BP9" s="72">
        <f t="shared" si="0"/>
        <v>0</v>
      </c>
    </row>
    <row r="10" spans="1:69" s="84" customFormat="1" ht="32.25" hidden="1" customHeight="1" thickTop="1">
      <c r="A10" s="231" t="s">
        <v>47</v>
      </c>
      <c r="B10" s="232"/>
      <c r="C10" s="239"/>
      <c r="D10" s="241" t="s">
        <v>48</v>
      </c>
      <c r="E10" s="242"/>
      <c r="F10" s="78">
        <v>0</v>
      </c>
      <c r="G10" s="79">
        <v>0</v>
      </c>
      <c r="H10" s="80">
        <v>0</v>
      </c>
      <c r="I10" s="81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82">
        <v>0</v>
      </c>
      <c r="X10" s="78">
        <v>0</v>
      </c>
      <c r="Y10" s="79">
        <v>0</v>
      </c>
      <c r="Z10" s="80">
        <v>0</v>
      </c>
      <c r="AA10" s="78">
        <v>0</v>
      </c>
      <c r="AB10" s="79">
        <v>0</v>
      </c>
      <c r="AC10" s="80">
        <v>0</v>
      </c>
      <c r="AD10" s="81">
        <v>0</v>
      </c>
      <c r="AE10" s="79">
        <v>0</v>
      </c>
      <c r="AF10" s="82">
        <v>0</v>
      </c>
      <c r="AG10" s="78">
        <v>0</v>
      </c>
      <c r="AH10" s="79">
        <v>0</v>
      </c>
      <c r="AI10" s="80">
        <v>0</v>
      </c>
      <c r="AJ10" s="81">
        <v>0</v>
      </c>
      <c r="AK10" s="79">
        <v>0</v>
      </c>
      <c r="AL10" s="82">
        <v>0</v>
      </c>
      <c r="AM10" s="78">
        <v>0</v>
      </c>
      <c r="AN10" s="79">
        <v>0</v>
      </c>
      <c r="AO10" s="82">
        <v>0</v>
      </c>
      <c r="AP10" s="78">
        <v>0</v>
      </c>
      <c r="AQ10" s="79">
        <v>0</v>
      </c>
      <c r="AR10" s="80">
        <v>0</v>
      </c>
      <c r="AS10" s="81">
        <v>0</v>
      </c>
      <c r="AT10" s="79">
        <v>0</v>
      </c>
      <c r="AU10" s="82">
        <v>0</v>
      </c>
      <c r="AV10" s="78">
        <v>0</v>
      </c>
      <c r="AW10" s="79">
        <v>0</v>
      </c>
      <c r="AX10" s="80">
        <v>0</v>
      </c>
      <c r="AY10" s="81">
        <v>0</v>
      </c>
      <c r="AZ10" s="79">
        <v>0</v>
      </c>
      <c r="BA10" s="82">
        <v>0</v>
      </c>
      <c r="BB10" s="78">
        <v>0</v>
      </c>
      <c r="BC10" s="79">
        <v>0</v>
      </c>
      <c r="BD10" s="80">
        <v>0</v>
      </c>
      <c r="BE10" s="81">
        <v>0</v>
      </c>
      <c r="BF10" s="79">
        <v>0</v>
      </c>
      <c r="BG10" s="82">
        <v>0</v>
      </c>
      <c r="BH10" s="78">
        <v>0</v>
      </c>
      <c r="BI10" s="79">
        <v>0</v>
      </c>
      <c r="BJ10" s="80">
        <v>0</v>
      </c>
      <c r="BK10" s="78">
        <v>0</v>
      </c>
      <c r="BL10" s="79">
        <v>0</v>
      </c>
      <c r="BM10" s="80">
        <v>0</v>
      </c>
      <c r="BN10" s="152">
        <v>0</v>
      </c>
      <c r="BO10" s="216"/>
      <c r="BP10" s="72">
        <f t="shared" si="0"/>
        <v>0</v>
      </c>
      <c r="BQ10" s="83"/>
    </row>
    <row r="11" spans="1:69" s="92" customFormat="1" ht="32.25" customHeight="1" thickTop="1">
      <c r="A11" s="231"/>
      <c r="B11" s="232"/>
      <c r="C11" s="239"/>
      <c r="D11" s="219" t="s">
        <v>41</v>
      </c>
      <c r="E11" s="220"/>
      <c r="F11" s="85">
        <f>F8</f>
        <v>0</v>
      </c>
      <c r="G11" s="86">
        <f t="shared" ref="G11:BN11" si="4">G8</f>
        <v>7900000</v>
      </c>
      <c r="H11" s="87">
        <f t="shared" si="4"/>
        <v>7900000</v>
      </c>
      <c r="I11" s="88">
        <f t="shared" si="4"/>
        <v>0</v>
      </c>
      <c r="J11" s="89">
        <f t="shared" si="4"/>
        <v>0</v>
      </c>
      <c r="K11" s="89">
        <f t="shared" si="4"/>
        <v>0</v>
      </c>
      <c r="L11" s="89">
        <f t="shared" si="4"/>
        <v>0</v>
      </c>
      <c r="M11" s="89">
        <f t="shared" si="4"/>
        <v>0</v>
      </c>
      <c r="N11" s="89">
        <f t="shared" si="4"/>
        <v>0</v>
      </c>
      <c r="O11" s="89">
        <f t="shared" si="4"/>
        <v>0</v>
      </c>
      <c r="P11" s="89">
        <f t="shared" si="4"/>
        <v>0</v>
      </c>
      <c r="Q11" s="89">
        <f t="shared" si="4"/>
        <v>0</v>
      </c>
      <c r="R11" s="89">
        <f t="shared" si="4"/>
        <v>0</v>
      </c>
      <c r="S11" s="89">
        <f t="shared" si="4"/>
        <v>0</v>
      </c>
      <c r="T11" s="89">
        <f t="shared" si="4"/>
        <v>0</v>
      </c>
      <c r="U11" s="89">
        <f t="shared" si="4"/>
        <v>0</v>
      </c>
      <c r="V11" s="89">
        <f t="shared" si="4"/>
        <v>0</v>
      </c>
      <c r="W11" s="90">
        <f t="shared" si="4"/>
        <v>0</v>
      </c>
      <c r="X11" s="85">
        <f t="shared" si="4"/>
        <v>0</v>
      </c>
      <c r="Y11" s="89">
        <f t="shared" si="4"/>
        <v>0</v>
      </c>
      <c r="Z11" s="87">
        <f t="shared" si="4"/>
        <v>0</v>
      </c>
      <c r="AA11" s="85">
        <f t="shared" si="4"/>
        <v>0</v>
      </c>
      <c r="AB11" s="89">
        <f t="shared" si="4"/>
        <v>0</v>
      </c>
      <c r="AC11" s="87">
        <f t="shared" si="4"/>
        <v>0</v>
      </c>
      <c r="AD11" s="88">
        <f t="shared" si="4"/>
        <v>0</v>
      </c>
      <c r="AE11" s="86">
        <f t="shared" si="4"/>
        <v>1580000</v>
      </c>
      <c r="AF11" s="90">
        <f t="shared" si="4"/>
        <v>1580000</v>
      </c>
      <c r="AG11" s="85">
        <f t="shared" si="4"/>
        <v>0</v>
      </c>
      <c r="AH11" s="86">
        <f t="shared" si="4"/>
        <v>1580000</v>
      </c>
      <c r="AI11" s="87">
        <f t="shared" si="4"/>
        <v>1580000</v>
      </c>
      <c r="AJ11" s="88">
        <f t="shared" si="4"/>
        <v>0</v>
      </c>
      <c r="AK11" s="86">
        <f t="shared" si="4"/>
        <v>1580000</v>
      </c>
      <c r="AL11" s="90">
        <f t="shared" si="4"/>
        <v>1580000</v>
      </c>
      <c r="AM11" s="85">
        <f t="shared" si="4"/>
        <v>0</v>
      </c>
      <c r="AN11" s="86">
        <f t="shared" si="4"/>
        <v>1580000</v>
      </c>
      <c r="AO11" s="90">
        <f t="shared" si="4"/>
        <v>1580000</v>
      </c>
      <c r="AP11" s="85">
        <f t="shared" si="4"/>
        <v>0</v>
      </c>
      <c r="AQ11" s="86">
        <f t="shared" si="4"/>
        <v>1580000</v>
      </c>
      <c r="AR11" s="87">
        <f t="shared" si="4"/>
        <v>1580000</v>
      </c>
      <c r="AS11" s="88">
        <f t="shared" si="4"/>
        <v>0</v>
      </c>
      <c r="AT11" s="89">
        <f t="shared" si="4"/>
        <v>0</v>
      </c>
      <c r="AU11" s="90">
        <f t="shared" si="4"/>
        <v>0</v>
      </c>
      <c r="AV11" s="85">
        <f t="shared" si="4"/>
        <v>0</v>
      </c>
      <c r="AW11" s="89">
        <f t="shared" si="4"/>
        <v>0</v>
      </c>
      <c r="AX11" s="87">
        <f t="shared" si="4"/>
        <v>0</v>
      </c>
      <c r="AY11" s="88">
        <f t="shared" si="4"/>
        <v>0</v>
      </c>
      <c r="AZ11" s="89">
        <f t="shared" si="4"/>
        <v>0</v>
      </c>
      <c r="BA11" s="90">
        <f t="shared" si="4"/>
        <v>0</v>
      </c>
      <c r="BB11" s="85">
        <f t="shared" si="4"/>
        <v>0</v>
      </c>
      <c r="BC11" s="89">
        <f t="shared" si="4"/>
        <v>0</v>
      </c>
      <c r="BD11" s="91">
        <f t="shared" si="4"/>
        <v>0</v>
      </c>
      <c r="BE11" s="88">
        <f t="shared" si="4"/>
        <v>0</v>
      </c>
      <c r="BF11" s="89">
        <f t="shared" si="4"/>
        <v>0</v>
      </c>
      <c r="BG11" s="90">
        <f t="shared" si="4"/>
        <v>0</v>
      </c>
      <c r="BH11" s="85">
        <f t="shared" si="4"/>
        <v>0</v>
      </c>
      <c r="BI11" s="86">
        <f t="shared" si="4"/>
        <v>7900000</v>
      </c>
      <c r="BJ11" s="87">
        <f t="shared" si="4"/>
        <v>7900000</v>
      </c>
      <c r="BK11" s="85">
        <f t="shared" si="4"/>
        <v>0</v>
      </c>
      <c r="BL11" s="89">
        <f t="shared" si="4"/>
        <v>0</v>
      </c>
      <c r="BM11" s="87">
        <f t="shared" si="4"/>
        <v>0</v>
      </c>
      <c r="BN11" s="153">
        <f t="shared" si="4"/>
        <v>7900000</v>
      </c>
      <c r="BO11" s="217"/>
      <c r="BP11" s="72">
        <f t="shared" si="0"/>
        <v>0</v>
      </c>
    </row>
    <row r="12" spans="1:69" s="84" customFormat="1" ht="32.25" hidden="1" customHeight="1">
      <c r="A12" s="231"/>
      <c r="B12" s="232"/>
      <c r="C12" s="239"/>
      <c r="D12" s="221" t="s">
        <v>49</v>
      </c>
      <c r="E12" s="222"/>
      <c r="F12" s="93">
        <v>0</v>
      </c>
      <c r="G12" s="94">
        <v>0</v>
      </c>
      <c r="H12" s="95">
        <v>0</v>
      </c>
      <c r="I12" s="96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7">
        <v>0</v>
      </c>
      <c r="X12" s="93">
        <v>0</v>
      </c>
      <c r="Y12" s="94">
        <v>0</v>
      </c>
      <c r="Z12" s="95">
        <v>0</v>
      </c>
      <c r="AA12" s="93">
        <v>0</v>
      </c>
      <c r="AB12" s="94">
        <v>0</v>
      </c>
      <c r="AC12" s="95">
        <v>0</v>
      </c>
      <c r="AD12" s="96">
        <v>0</v>
      </c>
      <c r="AE12" s="94">
        <v>0</v>
      </c>
      <c r="AF12" s="97">
        <v>0</v>
      </c>
      <c r="AG12" s="93">
        <v>0</v>
      </c>
      <c r="AH12" s="94">
        <v>0</v>
      </c>
      <c r="AI12" s="95">
        <v>0</v>
      </c>
      <c r="AJ12" s="96">
        <v>0</v>
      </c>
      <c r="AK12" s="94">
        <v>0</v>
      </c>
      <c r="AL12" s="97">
        <v>0</v>
      </c>
      <c r="AM12" s="93">
        <v>0</v>
      </c>
      <c r="AN12" s="94">
        <v>0</v>
      </c>
      <c r="AO12" s="97">
        <v>0</v>
      </c>
      <c r="AP12" s="93">
        <v>0</v>
      </c>
      <c r="AQ12" s="94">
        <v>0</v>
      </c>
      <c r="AR12" s="95">
        <v>0</v>
      </c>
      <c r="AS12" s="96">
        <v>0</v>
      </c>
      <c r="AT12" s="94">
        <v>0</v>
      </c>
      <c r="AU12" s="97">
        <v>0</v>
      </c>
      <c r="AV12" s="93">
        <v>0</v>
      </c>
      <c r="AW12" s="94">
        <v>0</v>
      </c>
      <c r="AX12" s="95">
        <v>0</v>
      </c>
      <c r="AY12" s="96">
        <v>0</v>
      </c>
      <c r="AZ12" s="94">
        <v>0</v>
      </c>
      <c r="BA12" s="97">
        <v>0</v>
      </c>
      <c r="BB12" s="93">
        <v>0</v>
      </c>
      <c r="BC12" s="94">
        <v>0</v>
      </c>
      <c r="BD12" s="95">
        <v>0</v>
      </c>
      <c r="BE12" s="96">
        <v>0</v>
      </c>
      <c r="BF12" s="94">
        <v>0</v>
      </c>
      <c r="BG12" s="97">
        <v>0</v>
      </c>
      <c r="BH12" s="93">
        <v>0</v>
      </c>
      <c r="BI12" s="94">
        <v>0</v>
      </c>
      <c r="BJ12" s="95">
        <v>0</v>
      </c>
      <c r="BK12" s="93">
        <v>0</v>
      </c>
      <c r="BL12" s="94">
        <v>0</v>
      </c>
      <c r="BM12" s="95">
        <v>0</v>
      </c>
      <c r="BN12" s="154">
        <v>0</v>
      </c>
      <c r="BO12" s="217"/>
      <c r="BP12" s="72">
        <f t="shared" si="0"/>
        <v>0</v>
      </c>
    </row>
    <row r="13" spans="1:69" s="84" customFormat="1" ht="32.25" hidden="1" customHeight="1">
      <c r="A13" s="231"/>
      <c r="B13" s="232"/>
      <c r="C13" s="239"/>
      <c r="D13" s="221" t="s">
        <v>50</v>
      </c>
      <c r="E13" s="222"/>
      <c r="F13" s="93">
        <v>0</v>
      </c>
      <c r="G13" s="94">
        <v>0</v>
      </c>
      <c r="H13" s="95">
        <v>0</v>
      </c>
      <c r="I13" s="96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7">
        <v>0</v>
      </c>
      <c r="X13" s="93">
        <v>0</v>
      </c>
      <c r="Y13" s="94">
        <v>0</v>
      </c>
      <c r="Z13" s="95">
        <v>0</v>
      </c>
      <c r="AA13" s="93">
        <v>0</v>
      </c>
      <c r="AB13" s="94">
        <v>0</v>
      </c>
      <c r="AC13" s="95">
        <v>0</v>
      </c>
      <c r="AD13" s="96">
        <v>0</v>
      </c>
      <c r="AE13" s="94">
        <v>0</v>
      </c>
      <c r="AF13" s="97">
        <v>0</v>
      </c>
      <c r="AG13" s="93">
        <v>0</v>
      </c>
      <c r="AH13" s="94">
        <v>0</v>
      </c>
      <c r="AI13" s="95">
        <v>0</v>
      </c>
      <c r="AJ13" s="96">
        <v>0</v>
      </c>
      <c r="AK13" s="94">
        <v>0</v>
      </c>
      <c r="AL13" s="97">
        <v>0</v>
      </c>
      <c r="AM13" s="93">
        <v>0</v>
      </c>
      <c r="AN13" s="94">
        <v>0</v>
      </c>
      <c r="AO13" s="97">
        <v>0</v>
      </c>
      <c r="AP13" s="93">
        <v>0</v>
      </c>
      <c r="AQ13" s="94">
        <v>0</v>
      </c>
      <c r="AR13" s="95">
        <v>0</v>
      </c>
      <c r="AS13" s="96">
        <v>0</v>
      </c>
      <c r="AT13" s="94">
        <v>0</v>
      </c>
      <c r="AU13" s="97">
        <v>0</v>
      </c>
      <c r="AV13" s="93">
        <v>0</v>
      </c>
      <c r="AW13" s="94">
        <v>0</v>
      </c>
      <c r="AX13" s="95">
        <v>0</v>
      </c>
      <c r="AY13" s="96">
        <v>0</v>
      </c>
      <c r="AZ13" s="94">
        <v>0</v>
      </c>
      <c r="BA13" s="97">
        <v>0</v>
      </c>
      <c r="BB13" s="93">
        <v>0</v>
      </c>
      <c r="BC13" s="94">
        <v>0</v>
      </c>
      <c r="BD13" s="95">
        <v>0</v>
      </c>
      <c r="BE13" s="96">
        <v>0</v>
      </c>
      <c r="BF13" s="94">
        <v>0</v>
      </c>
      <c r="BG13" s="97">
        <v>0</v>
      </c>
      <c r="BH13" s="93">
        <v>0</v>
      </c>
      <c r="BI13" s="94">
        <v>0</v>
      </c>
      <c r="BJ13" s="95">
        <v>0</v>
      </c>
      <c r="BK13" s="93">
        <v>0</v>
      </c>
      <c r="BL13" s="94">
        <v>0</v>
      </c>
      <c r="BM13" s="95">
        <v>0</v>
      </c>
      <c r="BN13" s="154">
        <v>0</v>
      </c>
      <c r="BO13" s="217"/>
      <c r="BP13" s="72">
        <f t="shared" si="0"/>
        <v>0</v>
      </c>
    </row>
    <row r="14" spans="1:69" s="84" customFormat="1" ht="32.25" customHeight="1" thickBot="1">
      <c r="A14" s="233"/>
      <c r="B14" s="234"/>
      <c r="C14" s="240"/>
      <c r="D14" s="227" t="s">
        <v>51</v>
      </c>
      <c r="E14" s="228"/>
      <c r="F14" s="98">
        <f>F9</f>
        <v>0</v>
      </c>
      <c r="G14" s="99">
        <f t="shared" ref="G14:BN14" si="5">G9</f>
        <v>7900000</v>
      </c>
      <c r="H14" s="100">
        <f t="shared" si="5"/>
        <v>7900000</v>
      </c>
      <c r="I14" s="101">
        <f t="shared" si="5"/>
        <v>0</v>
      </c>
      <c r="J14" s="99">
        <f t="shared" si="5"/>
        <v>0</v>
      </c>
      <c r="K14" s="99">
        <f t="shared" si="5"/>
        <v>0</v>
      </c>
      <c r="L14" s="99">
        <f t="shared" si="5"/>
        <v>0</v>
      </c>
      <c r="M14" s="99">
        <f t="shared" si="5"/>
        <v>0</v>
      </c>
      <c r="N14" s="99">
        <f t="shared" si="5"/>
        <v>0</v>
      </c>
      <c r="O14" s="99">
        <f t="shared" si="5"/>
        <v>0</v>
      </c>
      <c r="P14" s="99">
        <f t="shared" si="5"/>
        <v>0</v>
      </c>
      <c r="Q14" s="99">
        <f t="shared" si="5"/>
        <v>0</v>
      </c>
      <c r="R14" s="99">
        <f t="shared" si="5"/>
        <v>0</v>
      </c>
      <c r="S14" s="99">
        <f t="shared" si="5"/>
        <v>0</v>
      </c>
      <c r="T14" s="99">
        <f t="shared" si="5"/>
        <v>0</v>
      </c>
      <c r="U14" s="99">
        <f t="shared" si="5"/>
        <v>0</v>
      </c>
      <c r="V14" s="99">
        <f t="shared" si="5"/>
        <v>0</v>
      </c>
      <c r="W14" s="102">
        <f t="shared" si="5"/>
        <v>0</v>
      </c>
      <c r="X14" s="98">
        <f t="shared" si="5"/>
        <v>0</v>
      </c>
      <c r="Y14" s="99">
        <f t="shared" si="5"/>
        <v>0</v>
      </c>
      <c r="Z14" s="100">
        <f t="shared" si="5"/>
        <v>0</v>
      </c>
      <c r="AA14" s="98">
        <f t="shared" si="5"/>
        <v>0</v>
      </c>
      <c r="AB14" s="99">
        <f t="shared" si="5"/>
        <v>0</v>
      </c>
      <c r="AC14" s="100">
        <f t="shared" si="5"/>
        <v>0</v>
      </c>
      <c r="AD14" s="101">
        <f t="shared" si="5"/>
        <v>0</v>
      </c>
      <c r="AE14" s="99">
        <f t="shared" si="5"/>
        <v>1580000</v>
      </c>
      <c r="AF14" s="102">
        <f t="shared" si="5"/>
        <v>1580000</v>
      </c>
      <c r="AG14" s="98">
        <f t="shared" si="5"/>
        <v>0</v>
      </c>
      <c r="AH14" s="99">
        <f t="shared" si="5"/>
        <v>1580000</v>
      </c>
      <c r="AI14" s="100">
        <f t="shared" si="5"/>
        <v>1580000</v>
      </c>
      <c r="AJ14" s="101">
        <f t="shared" si="5"/>
        <v>0</v>
      </c>
      <c r="AK14" s="99">
        <f t="shared" si="5"/>
        <v>1580000</v>
      </c>
      <c r="AL14" s="102">
        <f t="shared" si="5"/>
        <v>1580000</v>
      </c>
      <c r="AM14" s="98">
        <f t="shared" si="5"/>
        <v>0</v>
      </c>
      <c r="AN14" s="99">
        <f t="shared" si="5"/>
        <v>1580000</v>
      </c>
      <c r="AO14" s="102">
        <f t="shared" si="5"/>
        <v>1580000</v>
      </c>
      <c r="AP14" s="98">
        <f t="shared" si="5"/>
        <v>0</v>
      </c>
      <c r="AQ14" s="99">
        <f t="shared" si="5"/>
        <v>1580000</v>
      </c>
      <c r="AR14" s="100">
        <f t="shared" si="5"/>
        <v>1580000</v>
      </c>
      <c r="AS14" s="103">
        <f t="shared" si="5"/>
        <v>0</v>
      </c>
      <c r="AT14" s="104">
        <f t="shared" si="5"/>
        <v>0</v>
      </c>
      <c r="AU14" s="105">
        <f t="shared" si="5"/>
        <v>0</v>
      </c>
      <c r="AV14" s="98">
        <f t="shared" si="5"/>
        <v>0</v>
      </c>
      <c r="AW14" s="99">
        <f t="shared" si="5"/>
        <v>0</v>
      </c>
      <c r="AX14" s="100">
        <f t="shared" si="5"/>
        <v>0</v>
      </c>
      <c r="AY14" s="103">
        <f t="shared" si="5"/>
        <v>0</v>
      </c>
      <c r="AZ14" s="104">
        <f t="shared" si="5"/>
        <v>0</v>
      </c>
      <c r="BA14" s="105">
        <f t="shared" si="5"/>
        <v>0</v>
      </c>
      <c r="BB14" s="98">
        <f t="shared" si="5"/>
        <v>0</v>
      </c>
      <c r="BC14" s="99">
        <f t="shared" si="5"/>
        <v>0</v>
      </c>
      <c r="BD14" s="99">
        <f t="shared" si="5"/>
        <v>0</v>
      </c>
      <c r="BE14" s="103">
        <f t="shared" si="5"/>
        <v>0</v>
      </c>
      <c r="BF14" s="104">
        <f t="shared" si="5"/>
        <v>0</v>
      </c>
      <c r="BG14" s="105">
        <f t="shared" si="5"/>
        <v>0</v>
      </c>
      <c r="BH14" s="98">
        <f t="shared" si="5"/>
        <v>0</v>
      </c>
      <c r="BI14" s="99">
        <f t="shared" si="5"/>
        <v>7900000</v>
      </c>
      <c r="BJ14" s="100">
        <f t="shared" si="5"/>
        <v>7900000</v>
      </c>
      <c r="BK14" s="98">
        <f t="shared" si="5"/>
        <v>0</v>
      </c>
      <c r="BL14" s="99">
        <f t="shared" si="5"/>
        <v>0</v>
      </c>
      <c r="BM14" s="100">
        <f t="shared" si="5"/>
        <v>0</v>
      </c>
      <c r="BN14" s="114">
        <f t="shared" si="5"/>
        <v>7900000</v>
      </c>
      <c r="BO14" s="217"/>
      <c r="BP14" s="72">
        <f t="shared" si="0"/>
        <v>0</v>
      </c>
    </row>
    <row r="15" spans="1:69" s="84" customFormat="1" ht="32.25" hidden="1" customHeight="1">
      <c r="A15" s="229" t="s">
        <v>52</v>
      </c>
      <c r="B15" s="230"/>
      <c r="C15" s="230"/>
      <c r="D15" s="235" t="s">
        <v>48</v>
      </c>
      <c r="E15" s="236"/>
      <c r="F15" s="106">
        <v>0</v>
      </c>
      <c r="G15" s="107">
        <v>0</v>
      </c>
      <c r="H15" s="108">
        <v>0</v>
      </c>
      <c r="I15" s="109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10">
        <v>0</v>
      </c>
      <c r="X15" s="106">
        <v>0</v>
      </c>
      <c r="Y15" s="107">
        <v>0</v>
      </c>
      <c r="Z15" s="108">
        <v>0</v>
      </c>
      <c r="AA15" s="106">
        <v>0</v>
      </c>
      <c r="AB15" s="107">
        <v>0</v>
      </c>
      <c r="AC15" s="108">
        <v>0</v>
      </c>
      <c r="AD15" s="109">
        <v>0</v>
      </c>
      <c r="AE15" s="107">
        <v>0</v>
      </c>
      <c r="AF15" s="110">
        <v>0</v>
      </c>
      <c r="AG15" s="106">
        <v>0</v>
      </c>
      <c r="AH15" s="107">
        <v>0</v>
      </c>
      <c r="AI15" s="108">
        <v>0</v>
      </c>
      <c r="AJ15" s="109">
        <v>0</v>
      </c>
      <c r="AK15" s="107">
        <v>0</v>
      </c>
      <c r="AL15" s="110">
        <v>0</v>
      </c>
      <c r="AM15" s="106">
        <v>0</v>
      </c>
      <c r="AN15" s="107">
        <v>0</v>
      </c>
      <c r="AO15" s="108">
        <v>0</v>
      </c>
      <c r="AP15" s="81">
        <v>0</v>
      </c>
      <c r="AQ15" s="79">
        <v>0</v>
      </c>
      <c r="AR15" s="82">
        <v>0</v>
      </c>
      <c r="AS15" s="106">
        <v>0</v>
      </c>
      <c r="AT15" s="107">
        <v>0</v>
      </c>
      <c r="AU15" s="108">
        <v>0</v>
      </c>
      <c r="AV15" s="81">
        <v>0</v>
      </c>
      <c r="AW15" s="79">
        <v>0</v>
      </c>
      <c r="AX15" s="82">
        <v>0</v>
      </c>
      <c r="AY15" s="106">
        <v>0</v>
      </c>
      <c r="AZ15" s="107">
        <v>0</v>
      </c>
      <c r="BA15" s="108">
        <v>0</v>
      </c>
      <c r="BB15" s="81">
        <v>0</v>
      </c>
      <c r="BC15" s="79">
        <v>0</v>
      </c>
      <c r="BD15" s="82">
        <v>0</v>
      </c>
      <c r="BE15" s="106">
        <v>0</v>
      </c>
      <c r="BF15" s="107">
        <v>0</v>
      </c>
      <c r="BG15" s="108">
        <v>0</v>
      </c>
      <c r="BH15" s="106">
        <v>0</v>
      </c>
      <c r="BI15" s="107">
        <v>0</v>
      </c>
      <c r="BJ15" s="108">
        <v>0</v>
      </c>
      <c r="BK15" s="106">
        <v>0</v>
      </c>
      <c r="BL15" s="107">
        <v>0</v>
      </c>
      <c r="BM15" s="108">
        <v>0</v>
      </c>
      <c r="BN15" s="155">
        <v>0</v>
      </c>
      <c r="BO15" s="217"/>
      <c r="BP15" s="72">
        <f t="shared" si="0"/>
        <v>0</v>
      </c>
    </row>
    <row r="16" spans="1:69" s="84" customFormat="1" ht="32.25" customHeight="1">
      <c r="A16" s="231"/>
      <c r="B16" s="232"/>
      <c r="C16" s="232"/>
      <c r="D16" s="237" t="s">
        <v>41</v>
      </c>
      <c r="E16" s="238"/>
      <c r="F16" s="93">
        <f>F6</f>
        <v>0</v>
      </c>
      <c r="G16" s="86">
        <f t="shared" ref="G16:BN16" si="6">G6</f>
        <v>37000000</v>
      </c>
      <c r="H16" s="95">
        <f t="shared" si="6"/>
        <v>37000000</v>
      </c>
      <c r="I16" s="96">
        <f t="shared" si="6"/>
        <v>0</v>
      </c>
      <c r="J16" s="94">
        <f t="shared" si="6"/>
        <v>0</v>
      </c>
      <c r="K16" s="94">
        <f t="shared" si="6"/>
        <v>0</v>
      </c>
      <c r="L16" s="94">
        <f t="shared" si="6"/>
        <v>0</v>
      </c>
      <c r="M16" s="94">
        <f t="shared" si="6"/>
        <v>0</v>
      </c>
      <c r="N16" s="94">
        <f t="shared" si="6"/>
        <v>0</v>
      </c>
      <c r="O16" s="94">
        <f t="shared" si="6"/>
        <v>0</v>
      </c>
      <c r="P16" s="94">
        <f t="shared" si="6"/>
        <v>0</v>
      </c>
      <c r="Q16" s="94">
        <f t="shared" si="6"/>
        <v>0</v>
      </c>
      <c r="R16" s="94">
        <f t="shared" si="6"/>
        <v>0</v>
      </c>
      <c r="S16" s="94">
        <f t="shared" si="6"/>
        <v>0</v>
      </c>
      <c r="T16" s="94">
        <f t="shared" si="6"/>
        <v>0</v>
      </c>
      <c r="U16" s="94">
        <f t="shared" si="6"/>
        <v>0</v>
      </c>
      <c r="V16" s="94">
        <f t="shared" si="6"/>
        <v>0</v>
      </c>
      <c r="W16" s="97">
        <f t="shared" si="6"/>
        <v>0</v>
      </c>
      <c r="X16" s="93">
        <f t="shared" si="6"/>
        <v>0</v>
      </c>
      <c r="Y16" s="86">
        <f t="shared" si="6"/>
        <v>0</v>
      </c>
      <c r="Z16" s="95">
        <f t="shared" si="6"/>
        <v>0</v>
      </c>
      <c r="AA16" s="93">
        <f t="shared" si="6"/>
        <v>0</v>
      </c>
      <c r="AB16" s="86">
        <f t="shared" si="6"/>
        <v>12000000</v>
      </c>
      <c r="AC16" s="95">
        <f t="shared" si="6"/>
        <v>12000000</v>
      </c>
      <c r="AD16" s="96">
        <f t="shared" si="6"/>
        <v>0</v>
      </c>
      <c r="AE16" s="86">
        <f t="shared" si="6"/>
        <v>25000000</v>
      </c>
      <c r="AF16" s="97">
        <f t="shared" si="6"/>
        <v>25000000</v>
      </c>
      <c r="AG16" s="93">
        <f t="shared" si="6"/>
        <v>0</v>
      </c>
      <c r="AH16" s="89">
        <f t="shared" si="6"/>
        <v>0</v>
      </c>
      <c r="AI16" s="95">
        <f t="shared" si="6"/>
        <v>0</v>
      </c>
      <c r="AJ16" s="96">
        <f t="shared" si="6"/>
        <v>0</v>
      </c>
      <c r="AK16" s="89">
        <f t="shared" si="6"/>
        <v>0</v>
      </c>
      <c r="AL16" s="97">
        <f t="shared" si="6"/>
        <v>0</v>
      </c>
      <c r="AM16" s="93">
        <f t="shared" si="6"/>
        <v>0</v>
      </c>
      <c r="AN16" s="89">
        <f t="shared" si="6"/>
        <v>0</v>
      </c>
      <c r="AO16" s="95">
        <f t="shared" si="6"/>
        <v>0</v>
      </c>
      <c r="AP16" s="96">
        <f t="shared" si="6"/>
        <v>0</v>
      </c>
      <c r="AQ16" s="94">
        <f t="shared" si="6"/>
        <v>0</v>
      </c>
      <c r="AR16" s="97">
        <f t="shared" si="6"/>
        <v>0</v>
      </c>
      <c r="AS16" s="93">
        <f t="shared" si="6"/>
        <v>0</v>
      </c>
      <c r="AT16" s="94">
        <f t="shared" si="6"/>
        <v>0</v>
      </c>
      <c r="AU16" s="95">
        <f t="shared" si="6"/>
        <v>0</v>
      </c>
      <c r="AV16" s="96">
        <f t="shared" si="6"/>
        <v>0</v>
      </c>
      <c r="AW16" s="94">
        <f t="shared" si="6"/>
        <v>0</v>
      </c>
      <c r="AX16" s="97">
        <f t="shared" si="6"/>
        <v>0</v>
      </c>
      <c r="AY16" s="93">
        <f t="shared" si="6"/>
        <v>0</v>
      </c>
      <c r="AZ16" s="94">
        <f t="shared" si="6"/>
        <v>0</v>
      </c>
      <c r="BA16" s="95">
        <f t="shared" si="6"/>
        <v>0</v>
      </c>
      <c r="BB16" s="96">
        <f t="shared" si="6"/>
        <v>0</v>
      </c>
      <c r="BC16" s="94">
        <f t="shared" si="6"/>
        <v>0</v>
      </c>
      <c r="BD16" s="97">
        <f t="shared" si="6"/>
        <v>0</v>
      </c>
      <c r="BE16" s="93">
        <f t="shared" si="6"/>
        <v>0</v>
      </c>
      <c r="BF16" s="94">
        <f t="shared" si="6"/>
        <v>0</v>
      </c>
      <c r="BG16" s="95">
        <f t="shared" si="6"/>
        <v>0</v>
      </c>
      <c r="BH16" s="93">
        <f t="shared" si="6"/>
        <v>0</v>
      </c>
      <c r="BI16" s="86">
        <f t="shared" si="6"/>
        <v>37000000</v>
      </c>
      <c r="BJ16" s="95">
        <f t="shared" si="6"/>
        <v>37000000</v>
      </c>
      <c r="BK16" s="93">
        <f t="shared" si="6"/>
        <v>0</v>
      </c>
      <c r="BL16" s="89">
        <f t="shared" si="6"/>
        <v>0</v>
      </c>
      <c r="BM16" s="95">
        <f t="shared" si="6"/>
        <v>0</v>
      </c>
      <c r="BN16" s="154">
        <f t="shared" si="6"/>
        <v>37000000</v>
      </c>
      <c r="BO16" s="217"/>
      <c r="BP16" s="72">
        <f t="shared" si="0"/>
        <v>0</v>
      </c>
    </row>
    <row r="17" spans="1:68" s="84" customFormat="1" ht="32.25" hidden="1" customHeight="1">
      <c r="A17" s="231"/>
      <c r="B17" s="232"/>
      <c r="C17" s="232"/>
      <c r="D17" s="221" t="s">
        <v>49</v>
      </c>
      <c r="E17" s="222"/>
      <c r="F17" s="93">
        <v>0</v>
      </c>
      <c r="G17" s="94">
        <v>0</v>
      </c>
      <c r="H17" s="95">
        <v>0</v>
      </c>
      <c r="I17" s="96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97">
        <v>0</v>
      </c>
      <c r="X17" s="93">
        <v>0</v>
      </c>
      <c r="Y17" s="94">
        <v>0</v>
      </c>
      <c r="Z17" s="95">
        <v>0</v>
      </c>
      <c r="AA17" s="93">
        <v>0</v>
      </c>
      <c r="AB17" s="94">
        <v>0</v>
      </c>
      <c r="AC17" s="95">
        <v>0</v>
      </c>
      <c r="AD17" s="96">
        <v>0</v>
      </c>
      <c r="AE17" s="94">
        <v>0</v>
      </c>
      <c r="AF17" s="97">
        <v>0</v>
      </c>
      <c r="AG17" s="93">
        <v>0</v>
      </c>
      <c r="AH17" s="94">
        <v>0</v>
      </c>
      <c r="AI17" s="95">
        <v>0</v>
      </c>
      <c r="AJ17" s="96">
        <v>0</v>
      </c>
      <c r="AK17" s="94">
        <v>0</v>
      </c>
      <c r="AL17" s="97">
        <v>0</v>
      </c>
      <c r="AM17" s="93">
        <v>0</v>
      </c>
      <c r="AN17" s="94">
        <v>0</v>
      </c>
      <c r="AO17" s="95">
        <v>0</v>
      </c>
      <c r="AP17" s="96">
        <v>0</v>
      </c>
      <c r="AQ17" s="94">
        <v>0</v>
      </c>
      <c r="AR17" s="97">
        <v>0</v>
      </c>
      <c r="AS17" s="93">
        <v>0</v>
      </c>
      <c r="AT17" s="94">
        <v>0</v>
      </c>
      <c r="AU17" s="95">
        <v>0</v>
      </c>
      <c r="AV17" s="96">
        <v>0</v>
      </c>
      <c r="AW17" s="94">
        <v>0</v>
      </c>
      <c r="AX17" s="97">
        <v>0</v>
      </c>
      <c r="AY17" s="93">
        <v>0</v>
      </c>
      <c r="AZ17" s="94">
        <v>0</v>
      </c>
      <c r="BA17" s="95">
        <v>0</v>
      </c>
      <c r="BB17" s="96">
        <v>0</v>
      </c>
      <c r="BC17" s="94">
        <v>0</v>
      </c>
      <c r="BD17" s="97">
        <v>0</v>
      </c>
      <c r="BE17" s="93">
        <v>0</v>
      </c>
      <c r="BF17" s="94">
        <v>0</v>
      </c>
      <c r="BG17" s="95">
        <v>0</v>
      </c>
      <c r="BH17" s="93">
        <v>0</v>
      </c>
      <c r="BI17" s="94">
        <v>0</v>
      </c>
      <c r="BJ17" s="95">
        <v>0</v>
      </c>
      <c r="BK17" s="93">
        <v>0</v>
      </c>
      <c r="BL17" s="94">
        <v>0</v>
      </c>
      <c r="BM17" s="95">
        <v>0</v>
      </c>
      <c r="BN17" s="154">
        <v>0</v>
      </c>
      <c r="BO17" s="217"/>
      <c r="BP17" s="72">
        <f t="shared" si="0"/>
        <v>0</v>
      </c>
    </row>
    <row r="18" spans="1:68" s="84" customFormat="1" ht="32.25" hidden="1" customHeight="1">
      <c r="A18" s="231"/>
      <c r="B18" s="232"/>
      <c r="C18" s="232"/>
      <c r="D18" s="221" t="s">
        <v>50</v>
      </c>
      <c r="E18" s="222"/>
      <c r="F18" s="93">
        <v>0</v>
      </c>
      <c r="G18" s="94">
        <v>0</v>
      </c>
      <c r="H18" s="95">
        <v>0</v>
      </c>
      <c r="I18" s="96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7">
        <v>0</v>
      </c>
      <c r="X18" s="93">
        <v>0</v>
      </c>
      <c r="Y18" s="94">
        <v>0</v>
      </c>
      <c r="Z18" s="95">
        <v>0</v>
      </c>
      <c r="AA18" s="93">
        <v>0</v>
      </c>
      <c r="AB18" s="94">
        <v>0</v>
      </c>
      <c r="AC18" s="95">
        <v>0</v>
      </c>
      <c r="AD18" s="96">
        <v>0</v>
      </c>
      <c r="AE18" s="94">
        <v>0</v>
      </c>
      <c r="AF18" s="97">
        <v>0</v>
      </c>
      <c r="AG18" s="93">
        <v>0</v>
      </c>
      <c r="AH18" s="94">
        <v>0</v>
      </c>
      <c r="AI18" s="95">
        <v>0</v>
      </c>
      <c r="AJ18" s="96">
        <v>0</v>
      </c>
      <c r="AK18" s="94">
        <v>0</v>
      </c>
      <c r="AL18" s="97">
        <v>0</v>
      </c>
      <c r="AM18" s="93">
        <v>0</v>
      </c>
      <c r="AN18" s="94">
        <v>0</v>
      </c>
      <c r="AO18" s="95">
        <v>0</v>
      </c>
      <c r="AP18" s="96">
        <v>0</v>
      </c>
      <c r="AQ18" s="94">
        <v>0</v>
      </c>
      <c r="AR18" s="97">
        <v>0</v>
      </c>
      <c r="AS18" s="93">
        <v>0</v>
      </c>
      <c r="AT18" s="94">
        <v>0</v>
      </c>
      <c r="AU18" s="95">
        <v>0</v>
      </c>
      <c r="AV18" s="96">
        <v>0</v>
      </c>
      <c r="AW18" s="94">
        <v>0</v>
      </c>
      <c r="AX18" s="97">
        <v>0</v>
      </c>
      <c r="AY18" s="93">
        <v>0</v>
      </c>
      <c r="AZ18" s="94">
        <v>0</v>
      </c>
      <c r="BA18" s="95">
        <v>0</v>
      </c>
      <c r="BB18" s="96">
        <v>0</v>
      </c>
      <c r="BC18" s="94">
        <v>0</v>
      </c>
      <c r="BD18" s="97">
        <v>0</v>
      </c>
      <c r="BE18" s="93">
        <v>0</v>
      </c>
      <c r="BF18" s="94">
        <v>0</v>
      </c>
      <c r="BG18" s="95">
        <v>0</v>
      </c>
      <c r="BH18" s="93">
        <v>0</v>
      </c>
      <c r="BI18" s="94">
        <v>0</v>
      </c>
      <c r="BJ18" s="95">
        <v>0</v>
      </c>
      <c r="BK18" s="93">
        <v>0</v>
      </c>
      <c r="BL18" s="94">
        <v>0</v>
      </c>
      <c r="BM18" s="95">
        <v>0</v>
      </c>
      <c r="BN18" s="154">
        <v>0</v>
      </c>
      <c r="BO18" s="217"/>
      <c r="BP18" s="72">
        <f t="shared" si="0"/>
        <v>0</v>
      </c>
    </row>
    <row r="19" spans="1:68" s="84" customFormat="1" ht="32.25" customHeight="1" thickBot="1">
      <c r="A19" s="233"/>
      <c r="B19" s="234"/>
      <c r="C19" s="234"/>
      <c r="D19" s="227" t="s">
        <v>51</v>
      </c>
      <c r="E19" s="228"/>
      <c r="F19" s="111">
        <f>F7</f>
        <v>0</v>
      </c>
      <c r="G19" s="99">
        <f t="shared" ref="G19:BN19" si="7">G7</f>
        <v>37000000</v>
      </c>
      <c r="H19" s="101">
        <f t="shared" si="7"/>
        <v>37000000</v>
      </c>
      <c r="I19" s="98">
        <f t="shared" si="7"/>
        <v>0</v>
      </c>
      <c r="J19" s="98">
        <f t="shared" si="7"/>
        <v>0</v>
      </c>
      <c r="K19" s="98">
        <f t="shared" si="7"/>
        <v>0</v>
      </c>
      <c r="L19" s="98">
        <f t="shared" si="7"/>
        <v>0</v>
      </c>
      <c r="M19" s="98">
        <f t="shared" si="7"/>
        <v>0</v>
      </c>
      <c r="N19" s="98">
        <f t="shared" si="7"/>
        <v>0</v>
      </c>
      <c r="O19" s="98">
        <f t="shared" si="7"/>
        <v>0</v>
      </c>
      <c r="P19" s="98">
        <f t="shared" si="7"/>
        <v>0</v>
      </c>
      <c r="Q19" s="98">
        <f t="shared" si="7"/>
        <v>0</v>
      </c>
      <c r="R19" s="98">
        <f t="shared" si="7"/>
        <v>0</v>
      </c>
      <c r="S19" s="98">
        <f t="shared" si="7"/>
        <v>0</v>
      </c>
      <c r="T19" s="98">
        <f t="shared" si="7"/>
        <v>0</v>
      </c>
      <c r="U19" s="98">
        <f t="shared" si="7"/>
        <v>0</v>
      </c>
      <c r="V19" s="98">
        <f t="shared" si="7"/>
        <v>0</v>
      </c>
      <c r="W19" s="98">
        <f t="shared" si="7"/>
        <v>0</v>
      </c>
      <c r="X19" s="111">
        <f t="shared" si="7"/>
        <v>0</v>
      </c>
      <c r="Y19" s="99">
        <f t="shared" si="7"/>
        <v>0</v>
      </c>
      <c r="Z19" s="101">
        <f t="shared" si="7"/>
        <v>0</v>
      </c>
      <c r="AA19" s="111">
        <f t="shared" si="7"/>
        <v>0</v>
      </c>
      <c r="AB19" s="99">
        <f t="shared" si="7"/>
        <v>12000000</v>
      </c>
      <c r="AC19" s="101">
        <f t="shared" si="7"/>
        <v>12000000</v>
      </c>
      <c r="AD19" s="111">
        <f t="shared" si="7"/>
        <v>0</v>
      </c>
      <c r="AE19" s="99">
        <f t="shared" si="7"/>
        <v>25000000</v>
      </c>
      <c r="AF19" s="101">
        <f t="shared" si="7"/>
        <v>25000000</v>
      </c>
      <c r="AG19" s="111">
        <f t="shared" si="7"/>
        <v>0</v>
      </c>
      <c r="AH19" s="99">
        <f t="shared" si="7"/>
        <v>0</v>
      </c>
      <c r="AI19" s="101">
        <f t="shared" si="7"/>
        <v>0</v>
      </c>
      <c r="AJ19" s="111">
        <f t="shared" si="7"/>
        <v>0</v>
      </c>
      <c r="AK19" s="99">
        <f t="shared" si="7"/>
        <v>0</v>
      </c>
      <c r="AL19" s="101">
        <f t="shared" si="7"/>
        <v>0</v>
      </c>
      <c r="AM19" s="111">
        <f t="shared" si="7"/>
        <v>0</v>
      </c>
      <c r="AN19" s="99">
        <f t="shared" si="7"/>
        <v>0</v>
      </c>
      <c r="AO19" s="101">
        <f t="shared" si="7"/>
        <v>0</v>
      </c>
      <c r="AP19" s="112">
        <f t="shared" si="7"/>
        <v>0</v>
      </c>
      <c r="AQ19" s="99">
        <f t="shared" si="7"/>
        <v>0</v>
      </c>
      <c r="AR19" s="113">
        <f t="shared" si="7"/>
        <v>0</v>
      </c>
      <c r="AS19" s="111">
        <f t="shared" si="7"/>
        <v>0</v>
      </c>
      <c r="AT19" s="99">
        <f t="shared" si="7"/>
        <v>0</v>
      </c>
      <c r="AU19" s="114">
        <f t="shared" si="7"/>
        <v>0</v>
      </c>
      <c r="AV19" s="103">
        <f t="shared" si="7"/>
        <v>0</v>
      </c>
      <c r="AW19" s="104">
        <f t="shared" si="7"/>
        <v>0</v>
      </c>
      <c r="AX19" s="105">
        <f t="shared" si="7"/>
        <v>0</v>
      </c>
      <c r="AY19" s="98">
        <f t="shared" si="7"/>
        <v>0</v>
      </c>
      <c r="AZ19" s="99">
        <f t="shared" si="7"/>
        <v>0</v>
      </c>
      <c r="BA19" s="100">
        <f t="shared" si="7"/>
        <v>0</v>
      </c>
      <c r="BB19" s="103">
        <f t="shared" si="7"/>
        <v>0</v>
      </c>
      <c r="BC19" s="104">
        <f t="shared" si="7"/>
        <v>0</v>
      </c>
      <c r="BD19" s="105">
        <f t="shared" si="7"/>
        <v>0</v>
      </c>
      <c r="BE19" s="98">
        <f t="shared" si="7"/>
        <v>0</v>
      </c>
      <c r="BF19" s="99">
        <f t="shared" si="7"/>
        <v>0</v>
      </c>
      <c r="BG19" s="100">
        <f t="shared" si="7"/>
        <v>0</v>
      </c>
      <c r="BH19" s="111">
        <f t="shared" si="7"/>
        <v>0</v>
      </c>
      <c r="BI19" s="99">
        <f t="shared" si="7"/>
        <v>37000000</v>
      </c>
      <c r="BJ19" s="114">
        <f t="shared" si="7"/>
        <v>37000000</v>
      </c>
      <c r="BK19" s="111">
        <f t="shared" si="7"/>
        <v>0</v>
      </c>
      <c r="BL19" s="99">
        <f t="shared" si="7"/>
        <v>0</v>
      </c>
      <c r="BM19" s="101">
        <f t="shared" si="7"/>
        <v>0</v>
      </c>
      <c r="BN19" s="156">
        <f t="shared" si="7"/>
        <v>37000000</v>
      </c>
      <c r="BO19" s="217"/>
      <c r="BP19" s="72">
        <f t="shared" si="0"/>
        <v>0</v>
      </c>
    </row>
    <row r="20" spans="1:68" s="84" customFormat="1" ht="32.25" hidden="1" customHeight="1">
      <c r="A20" s="231" t="s">
        <v>53</v>
      </c>
      <c r="B20" s="232"/>
      <c r="C20" s="232"/>
      <c r="D20" s="248" t="s">
        <v>48</v>
      </c>
      <c r="E20" s="249"/>
      <c r="F20" s="115">
        <f>F10+F15</f>
        <v>0</v>
      </c>
      <c r="G20" s="107">
        <f t="shared" ref="G20:BN23" si="8">G10+G15</f>
        <v>0</v>
      </c>
      <c r="H20" s="81">
        <f t="shared" si="8"/>
        <v>0</v>
      </c>
      <c r="I20" s="78">
        <f t="shared" si="8"/>
        <v>0</v>
      </c>
      <c r="J20" s="78">
        <f t="shared" si="8"/>
        <v>0</v>
      </c>
      <c r="K20" s="78">
        <f t="shared" si="8"/>
        <v>0</v>
      </c>
      <c r="L20" s="78">
        <f t="shared" si="8"/>
        <v>0</v>
      </c>
      <c r="M20" s="78">
        <f t="shared" si="8"/>
        <v>0</v>
      </c>
      <c r="N20" s="78">
        <f t="shared" si="8"/>
        <v>0</v>
      </c>
      <c r="O20" s="78">
        <f t="shared" si="8"/>
        <v>0</v>
      </c>
      <c r="P20" s="78">
        <f t="shared" si="8"/>
        <v>0</v>
      </c>
      <c r="Q20" s="78">
        <f t="shared" si="8"/>
        <v>0</v>
      </c>
      <c r="R20" s="78">
        <f t="shared" si="8"/>
        <v>0</v>
      </c>
      <c r="S20" s="78">
        <f t="shared" si="8"/>
        <v>0</v>
      </c>
      <c r="T20" s="78">
        <f t="shared" si="8"/>
        <v>0</v>
      </c>
      <c r="U20" s="78">
        <f t="shared" si="8"/>
        <v>0</v>
      </c>
      <c r="V20" s="78">
        <f t="shared" si="8"/>
        <v>0</v>
      </c>
      <c r="W20" s="78">
        <f t="shared" si="8"/>
        <v>0</v>
      </c>
      <c r="X20" s="78">
        <f t="shared" si="8"/>
        <v>0</v>
      </c>
      <c r="Y20" s="78">
        <f t="shared" si="8"/>
        <v>0</v>
      </c>
      <c r="Z20" s="78">
        <f t="shared" si="8"/>
        <v>0</v>
      </c>
      <c r="AA20" s="115">
        <f t="shared" si="8"/>
        <v>0</v>
      </c>
      <c r="AB20" s="107">
        <f t="shared" si="8"/>
        <v>0</v>
      </c>
      <c r="AC20" s="81">
        <f t="shared" si="8"/>
        <v>0</v>
      </c>
      <c r="AD20" s="115">
        <f t="shared" si="8"/>
        <v>0</v>
      </c>
      <c r="AE20" s="107">
        <f t="shared" si="8"/>
        <v>0</v>
      </c>
      <c r="AF20" s="81">
        <f t="shared" si="8"/>
        <v>0</v>
      </c>
      <c r="AG20" s="115">
        <f t="shared" si="8"/>
        <v>0</v>
      </c>
      <c r="AH20" s="107">
        <f t="shared" si="8"/>
        <v>0</v>
      </c>
      <c r="AI20" s="81">
        <f t="shared" si="8"/>
        <v>0</v>
      </c>
      <c r="AJ20" s="115">
        <f t="shared" si="8"/>
        <v>0</v>
      </c>
      <c r="AK20" s="107">
        <f t="shared" si="8"/>
        <v>0</v>
      </c>
      <c r="AL20" s="81">
        <f t="shared" si="8"/>
        <v>0</v>
      </c>
      <c r="AM20" s="115">
        <f t="shared" si="8"/>
        <v>0</v>
      </c>
      <c r="AN20" s="107">
        <f t="shared" si="8"/>
        <v>0</v>
      </c>
      <c r="AO20" s="81">
        <f t="shared" si="8"/>
        <v>0</v>
      </c>
      <c r="AP20" s="115">
        <f t="shared" si="8"/>
        <v>0</v>
      </c>
      <c r="AQ20" s="107">
        <f t="shared" si="8"/>
        <v>0</v>
      </c>
      <c r="AR20" s="81">
        <f t="shared" si="8"/>
        <v>0</v>
      </c>
      <c r="AS20" s="115">
        <f t="shared" si="8"/>
        <v>0</v>
      </c>
      <c r="AT20" s="107">
        <f t="shared" si="8"/>
        <v>0</v>
      </c>
      <c r="AU20" s="81">
        <f t="shared" si="8"/>
        <v>0</v>
      </c>
      <c r="AV20" s="78">
        <f t="shared" si="8"/>
        <v>0</v>
      </c>
      <c r="AW20" s="78">
        <f t="shared" si="8"/>
        <v>0</v>
      </c>
      <c r="AX20" s="78">
        <f t="shared" si="8"/>
        <v>0</v>
      </c>
      <c r="AY20" s="78">
        <f t="shared" si="8"/>
        <v>0</v>
      </c>
      <c r="AZ20" s="78">
        <f t="shared" si="8"/>
        <v>0</v>
      </c>
      <c r="BA20" s="78">
        <f t="shared" si="8"/>
        <v>0</v>
      </c>
      <c r="BB20" s="78">
        <f t="shared" si="8"/>
        <v>0</v>
      </c>
      <c r="BC20" s="78">
        <f t="shared" si="8"/>
        <v>0</v>
      </c>
      <c r="BD20" s="78">
        <f t="shared" si="8"/>
        <v>0</v>
      </c>
      <c r="BE20" s="78">
        <f t="shared" si="8"/>
        <v>0</v>
      </c>
      <c r="BF20" s="78">
        <f t="shared" si="8"/>
        <v>0</v>
      </c>
      <c r="BG20" s="78">
        <f t="shared" si="8"/>
        <v>0</v>
      </c>
      <c r="BH20" s="115">
        <f t="shared" si="8"/>
        <v>0</v>
      </c>
      <c r="BI20" s="107">
        <f t="shared" si="8"/>
        <v>0</v>
      </c>
      <c r="BJ20" s="81">
        <f t="shared" si="8"/>
        <v>0</v>
      </c>
      <c r="BK20" s="115">
        <f t="shared" si="8"/>
        <v>0</v>
      </c>
      <c r="BL20" s="107">
        <f t="shared" si="8"/>
        <v>0</v>
      </c>
      <c r="BM20" s="81">
        <f t="shared" si="8"/>
        <v>0</v>
      </c>
      <c r="BN20" s="157">
        <f t="shared" si="8"/>
        <v>0</v>
      </c>
      <c r="BO20" s="217"/>
      <c r="BP20" s="72">
        <f t="shared" si="0"/>
        <v>0</v>
      </c>
    </row>
    <row r="21" spans="1:68" s="84" customFormat="1" ht="32.25" customHeight="1">
      <c r="A21" s="231"/>
      <c r="B21" s="232"/>
      <c r="C21" s="232"/>
      <c r="D21" s="237" t="s">
        <v>41</v>
      </c>
      <c r="E21" s="238"/>
      <c r="F21" s="93">
        <f>F11+F16</f>
        <v>0</v>
      </c>
      <c r="G21" s="86">
        <f t="shared" si="8"/>
        <v>44900000</v>
      </c>
      <c r="H21" s="95">
        <f t="shared" si="8"/>
        <v>44900000</v>
      </c>
      <c r="I21" s="96">
        <f t="shared" si="8"/>
        <v>0</v>
      </c>
      <c r="J21" s="94">
        <f t="shared" si="8"/>
        <v>0</v>
      </c>
      <c r="K21" s="94">
        <f t="shared" si="8"/>
        <v>0</v>
      </c>
      <c r="L21" s="94">
        <f t="shared" si="8"/>
        <v>0</v>
      </c>
      <c r="M21" s="94">
        <f t="shared" si="8"/>
        <v>0</v>
      </c>
      <c r="N21" s="94">
        <f t="shared" si="8"/>
        <v>0</v>
      </c>
      <c r="O21" s="94">
        <f t="shared" si="8"/>
        <v>0</v>
      </c>
      <c r="P21" s="94">
        <f t="shared" si="8"/>
        <v>0</v>
      </c>
      <c r="Q21" s="94">
        <f t="shared" si="8"/>
        <v>0</v>
      </c>
      <c r="R21" s="94">
        <f t="shared" si="8"/>
        <v>0</v>
      </c>
      <c r="S21" s="94">
        <f t="shared" si="8"/>
        <v>0</v>
      </c>
      <c r="T21" s="94">
        <f t="shared" si="8"/>
        <v>0</v>
      </c>
      <c r="U21" s="94">
        <f t="shared" si="8"/>
        <v>0</v>
      </c>
      <c r="V21" s="94">
        <f t="shared" si="8"/>
        <v>0</v>
      </c>
      <c r="W21" s="97">
        <f t="shared" si="8"/>
        <v>0</v>
      </c>
      <c r="X21" s="93">
        <f t="shared" si="8"/>
        <v>0</v>
      </c>
      <c r="Y21" s="86">
        <f t="shared" si="8"/>
        <v>0</v>
      </c>
      <c r="Z21" s="95">
        <f t="shared" si="8"/>
        <v>0</v>
      </c>
      <c r="AA21" s="93">
        <f t="shared" si="8"/>
        <v>0</v>
      </c>
      <c r="AB21" s="86">
        <f t="shared" si="8"/>
        <v>12000000</v>
      </c>
      <c r="AC21" s="95">
        <f t="shared" si="8"/>
        <v>12000000</v>
      </c>
      <c r="AD21" s="96">
        <f t="shared" si="8"/>
        <v>0</v>
      </c>
      <c r="AE21" s="86">
        <f t="shared" si="8"/>
        <v>26580000</v>
      </c>
      <c r="AF21" s="97">
        <f t="shared" si="8"/>
        <v>26580000</v>
      </c>
      <c r="AG21" s="93">
        <f t="shared" si="8"/>
        <v>0</v>
      </c>
      <c r="AH21" s="86">
        <f t="shared" si="8"/>
        <v>1580000</v>
      </c>
      <c r="AI21" s="95">
        <f t="shared" si="8"/>
        <v>1580000</v>
      </c>
      <c r="AJ21" s="96">
        <f t="shared" si="8"/>
        <v>0</v>
      </c>
      <c r="AK21" s="86">
        <f t="shared" si="8"/>
        <v>1580000</v>
      </c>
      <c r="AL21" s="97">
        <f t="shared" si="8"/>
        <v>1580000</v>
      </c>
      <c r="AM21" s="93">
        <f t="shared" si="8"/>
        <v>0</v>
      </c>
      <c r="AN21" s="86">
        <f t="shared" si="8"/>
        <v>1580000</v>
      </c>
      <c r="AO21" s="97">
        <f t="shared" si="8"/>
        <v>1580000</v>
      </c>
      <c r="AP21" s="93">
        <f t="shared" si="8"/>
        <v>0</v>
      </c>
      <c r="AQ21" s="89">
        <f t="shared" si="8"/>
        <v>1580000</v>
      </c>
      <c r="AR21" s="95">
        <f t="shared" si="8"/>
        <v>1580000</v>
      </c>
      <c r="AS21" s="96">
        <f t="shared" si="8"/>
        <v>0</v>
      </c>
      <c r="AT21" s="89">
        <f t="shared" si="8"/>
        <v>0</v>
      </c>
      <c r="AU21" s="97">
        <f t="shared" si="8"/>
        <v>0</v>
      </c>
      <c r="AV21" s="93">
        <f t="shared" si="8"/>
        <v>0</v>
      </c>
      <c r="AW21" s="89">
        <f t="shared" si="8"/>
        <v>0</v>
      </c>
      <c r="AX21" s="95">
        <f t="shared" si="8"/>
        <v>0</v>
      </c>
      <c r="AY21" s="96">
        <f t="shared" si="8"/>
        <v>0</v>
      </c>
      <c r="AZ21" s="89">
        <f t="shared" si="8"/>
        <v>0</v>
      </c>
      <c r="BA21" s="90">
        <f t="shared" si="8"/>
        <v>0</v>
      </c>
      <c r="BB21" s="85">
        <f t="shared" si="8"/>
        <v>0</v>
      </c>
      <c r="BC21" s="89">
        <f t="shared" si="8"/>
        <v>0</v>
      </c>
      <c r="BD21" s="95">
        <f t="shared" si="8"/>
        <v>0</v>
      </c>
      <c r="BE21" s="93">
        <f t="shared" si="8"/>
        <v>0</v>
      </c>
      <c r="BF21" s="89">
        <f t="shared" si="8"/>
        <v>0</v>
      </c>
      <c r="BG21" s="95">
        <f t="shared" si="8"/>
        <v>0</v>
      </c>
      <c r="BH21" s="96">
        <f t="shared" si="8"/>
        <v>0</v>
      </c>
      <c r="BI21" s="86">
        <f t="shared" si="8"/>
        <v>44900000</v>
      </c>
      <c r="BJ21" s="97">
        <f t="shared" si="8"/>
        <v>44900000</v>
      </c>
      <c r="BK21" s="93">
        <f t="shared" si="8"/>
        <v>0</v>
      </c>
      <c r="BL21" s="89">
        <f t="shared" si="8"/>
        <v>0</v>
      </c>
      <c r="BM21" s="95">
        <f t="shared" si="8"/>
        <v>0</v>
      </c>
      <c r="BN21" s="154">
        <f t="shared" si="8"/>
        <v>44900000</v>
      </c>
      <c r="BO21" s="217"/>
      <c r="BP21" s="72">
        <f t="shared" si="0"/>
        <v>0</v>
      </c>
    </row>
    <row r="22" spans="1:68" s="84" customFormat="1" ht="32.25" hidden="1" customHeight="1">
      <c r="A22" s="231"/>
      <c r="B22" s="232"/>
      <c r="C22" s="232"/>
      <c r="D22" s="221" t="s">
        <v>49</v>
      </c>
      <c r="E22" s="222"/>
      <c r="F22" s="93">
        <f>F12+F17</f>
        <v>0</v>
      </c>
      <c r="G22" s="94">
        <f t="shared" si="8"/>
        <v>0</v>
      </c>
      <c r="H22" s="95">
        <f t="shared" si="8"/>
        <v>0</v>
      </c>
      <c r="I22" s="96">
        <f t="shared" si="8"/>
        <v>0</v>
      </c>
      <c r="J22" s="94">
        <f t="shared" si="8"/>
        <v>0</v>
      </c>
      <c r="K22" s="94">
        <f t="shared" si="8"/>
        <v>0</v>
      </c>
      <c r="L22" s="94">
        <f t="shared" si="8"/>
        <v>0</v>
      </c>
      <c r="M22" s="94">
        <f t="shared" si="8"/>
        <v>0</v>
      </c>
      <c r="N22" s="94">
        <f t="shared" si="8"/>
        <v>0</v>
      </c>
      <c r="O22" s="94">
        <f t="shared" si="8"/>
        <v>0</v>
      </c>
      <c r="P22" s="94">
        <f t="shared" si="8"/>
        <v>0</v>
      </c>
      <c r="Q22" s="94">
        <f t="shared" si="8"/>
        <v>0</v>
      </c>
      <c r="R22" s="94">
        <f t="shared" si="8"/>
        <v>0</v>
      </c>
      <c r="S22" s="94">
        <f t="shared" si="8"/>
        <v>0</v>
      </c>
      <c r="T22" s="94">
        <f t="shared" si="8"/>
        <v>0</v>
      </c>
      <c r="U22" s="94">
        <f t="shared" si="8"/>
        <v>0</v>
      </c>
      <c r="V22" s="94">
        <f t="shared" si="8"/>
        <v>0</v>
      </c>
      <c r="W22" s="97">
        <f t="shared" si="8"/>
        <v>0</v>
      </c>
      <c r="X22" s="93">
        <f t="shared" si="8"/>
        <v>0</v>
      </c>
      <c r="Y22" s="94">
        <f t="shared" si="8"/>
        <v>0</v>
      </c>
      <c r="Z22" s="95">
        <f t="shared" si="8"/>
        <v>0</v>
      </c>
      <c r="AA22" s="93">
        <f t="shared" si="8"/>
        <v>0</v>
      </c>
      <c r="AB22" s="94">
        <f t="shared" si="8"/>
        <v>0</v>
      </c>
      <c r="AC22" s="95">
        <f t="shared" si="8"/>
        <v>0</v>
      </c>
      <c r="AD22" s="96">
        <f t="shared" si="8"/>
        <v>0</v>
      </c>
      <c r="AE22" s="94">
        <f t="shared" si="8"/>
        <v>0</v>
      </c>
      <c r="AF22" s="97">
        <f t="shared" si="8"/>
        <v>0</v>
      </c>
      <c r="AG22" s="93">
        <f t="shared" si="8"/>
        <v>0</v>
      </c>
      <c r="AH22" s="94">
        <f t="shared" si="8"/>
        <v>0</v>
      </c>
      <c r="AI22" s="95">
        <f t="shared" si="8"/>
        <v>0</v>
      </c>
      <c r="AJ22" s="96">
        <f t="shared" si="8"/>
        <v>0</v>
      </c>
      <c r="AK22" s="94">
        <f t="shared" si="8"/>
        <v>0</v>
      </c>
      <c r="AL22" s="97">
        <f t="shared" si="8"/>
        <v>0</v>
      </c>
      <c r="AM22" s="93">
        <f t="shared" si="8"/>
        <v>0</v>
      </c>
      <c r="AN22" s="94">
        <f t="shared" si="8"/>
        <v>0</v>
      </c>
      <c r="AO22" s="97">
        <f t="shared" si="8"/>
        <v>0</v>
      </c>
      <c r="AP22" s="93">
        <f t="shared" si="8"/>
        <v>0</v>
      </c>
      <c r="AQ22" s="94">
        <f t="shared" si="8"/>
        <v>0</v>
      </c>
      <c r="AR22" s="95">
        <f t="shared" si="8"/>
        <v>0</v>
      </c>
      <c r="AS22" s="96">
        <f t="shared" si="8"/>
        <v>0</v>
      </c>
      <c r="AT22" s="94">
        <f t="shared" si="8"/>
        <v>0</v>
      </c>
      <c r="AU22" s="97">
        <f t="shared" si="8"/>
        <v>0</v>
      </c>
      <c r="AV22" s="93">
        <f t="shared" si="8"/>
        <v>0</v>
      </c>
      <c r="AW22" s="94">
        <f t="shared" si="8"/>
        <v>0</v>
      </c>
      <c r="AX22" s="95">
        <f t="shared" si="8"/>
        <v>0</v>
      </c>
      <c r="AY22" s="96">
        <f t="shared" si="8"/>
        <v>0</v>
      </c>
      <c r="AZ22" s="94">
        <f t="shared" si="8"/>
        <v>0</v>
      </c>
      <c r="BA22" s="97">
        <f t="shared" si="8"/>
        <v>0</v>
      </c>
      <c r="BB22" s="93">
        <f t="shared" si="8"/>
        <v>0</v>
      </c>
      <c r="BC22" s="94">
        <f t="shared" si="8"/>
        <v>0</v>
      </c>
      <c r="BD22" s="95">
        <f t="shared" si="8"/>
        <v>0</v>
      </c>
      <c r="BE22" s="93">
        <f t="shared" si="8"/>
        <v>0</v>
      </c>
      <c r="BF22" s="94">
        <f t="shared" si="8"/>
        <v>0</v>
      </c>
      <c r="BG22" s="95">
        <f t="shared" si="8"/>
        <v>0</v>
      </c>
      <c r="BH22" s="96">
        <f t="shared" si="8"/>
        <v>0</v>
      </c>
      <c r="BI22" s="94">
        <f t="shared" si="8"/>
        <v>0</v>
      </c>
      <c r="BJ22" s="97">
        <f t="shared" si="8"/>
        <v>0</v>
      </c>
      <c r="BK22" s="93">
        <f t="shared" si="8"/>
        <v>0</v>
      </c>
      <c r="BL22" s="94">
        <f t="shared" si="8"/>
        <v>0</v>
      </c>
      <c r="BM22" s="95">
        <f t="shared" si="8"/>
        <v>0</v>
      </c>
      <c r="BN22" s="154">
        <f t="shared" si="8"/>
        <v>0</v>
      </c>
      <c r="BO22" s="217"/>
      <c r="BP22" s="72">
        <f t="shared" si="0"/>
        <v>0</v>
      </c>
    </row>
    <row r="23" spans="1:68" s="84" customFormat="1" ht="32.25" hidden="1" customHeight="1" thickBot="1">
      <c r="A23" s="231"/>
      <c r="B23" s="232"/>
      <c r="C23" s="232"/>
      <c r="D23" s="221" t="s">
        <v>50</v>
      </c>
      <c r="E23" s="222"/>
      <c r="F23" s="93">
        <f>F13+F18</f>
        <v>0</v>
      </c>
      <c r="G23" s="94">
        <f t="shared" si="8"/>
        <v>0</v>
      </c>
      <c r="H23" s="95">
        <f t="shared" si="8"/>
        <v>0</v>
      </c>
      <c r="I23" s="96">
        <f t="shared" si="8"/>
        <v>0</v>
      </c>
      <c r="J23" s="94">
        <f t="shared" si="8"/>
        <v>0</v>
      </c>
      <c r="K23" s="94">
        <f t="shared" si="8"/>
        <v>0</v>
      </c>
      <c r="L23" s="94">
        <f t="shared" si="8"/>
        <v>0</v>
      </c>
      <c r="M23" s="94">
        <f t="shared" si="8"/>
        <v>0</v>
      </c>
      <c r="N23" s="94">
        <f t="shared" si="8"/>
        <v>0</v>
      </c>
      <c r="O23" s="94">
        <f t="shared" si="8"/>
        <v>0</v>
      </c>
      <c r="P23" s="94">
        <f t="shared" si="8"/>
        <v>0</v>
      </c>
      <c r="Q23" s="94">
        <f t="shared" si="8"/>
        <v>0</v>
      </c>
      <c r="R23" s="94">
        <f t="shared" si="8"/>
        <v>0</v>
      </c>
      <c r="S23" s="94">
        <f t="shared" si="8"/>
        <v>0</v>
      </c>
      <c r="T23" s="94">
        <f t="shared" si="8"/>
        <v>0</v>
      </c>
      <c r="U23" s="94">
        <f t="shared" si="8"/>
        <v>0</v>
      </c>
      <c r="V23" s="94">
        <f t="shared" si="8"/>
        <v>0</v>
      </c>
      <c r="W23" s="97">
        <f t="shared" si="8"/>
        <v>0</v>
      </c>
      <c r="X23" s="93">
        <f t="shared" si="8"/>
        <v>0</v>
      </c>
      <c r="Y23" s="94">
        <f t="shared" si="8"/>
        <v>0</v>
      </c>
      <c r="Z23" s="95">
        <f t="shared" si="8"/>
        <v>0</v>
      </c>
      <c r="AA23" s="93">
        <f t="shared" si="8"/>
        <v>0</v>
      </c>
      <c r="AB23" s="94">
        <f t="shared" si="8"/>
        <v>0</v>
      </c>
      <c r="AC23" s="95">
        <f t="shared" si="8"/>
        <v>0</v>
      </c>
      <c r="AD23" s="96">
        <f t="shared" si="8"/>
        <v>0</v>
      </c>
      <c r="AE23" s="94">
        <f t="shared" si="8"/>
        <v>0</v>
      </c>
      <c r="AF23" s="97">
        <f t="shared" si="8"/>
        <v>0</v>
      </c>
      <c r="AG23" s="93">
        <f t="shared" si="8"/>
        <v>0</v>
      </c>
      <c r="AH23" s="94">
        <f t="shared" si="8"/>
        <v>0</v>
      </c>
      <c r="AI23" s="95">
        <f t="shared" si="8"/>
        <v>0</v>
      </c>
      <c r="AJ23" s="96">
        <f t="shared" si="8"/>
        <v>0</v>
      </c>
      <c r="AK23" s="94">
        <f t="shared" si="8"/>
        <v>0</v>
      </c>
      <c r="AL23" s="97">
        <f t="shared" si="8"/>
        <v>0</v>
      </c>
      <c r="AM23" s="93">
        <f t="shared" si="8"/>
        <v>0</v>
      </c>
      <c r="AN23" s="94">
        <f t="shared" si="8"/>
        <v>0</v>
      </c>
      <c r="AO23" s="97">
        <f t="shared" si="8"/>
        <v>0</v>
      </c>
      <c r="AP23" s="93">
        <f t="shared" si="8"/>
        <v>0</v>
      </c>
      <c r="AQ23" s="94">
        <f t="shared" si="8"/>
        <v>0</v>
      </c>
      <c r="AR23" s="95">
        <f t="shared" si="8"/>
        <v>0</v>
      </c>
      <c r="AS23" s="96">
        <f t="shared" si="8"/>
        <v>0</v>
      </c>
      <c r="AT23" s="94">
        <f t="shared" si="8"/>
        <v>0</v>
      </c>
      <c r="AU23" s="97">
        <f t="shared" si="8"/>
        <v>0</v>
      </c>
      <c r="AV23" s="93">
        <f t="shared" si="8"/>
        <v>0</v>
      </c>
      <c r="AW23" s="94">
        <f t="shared" si="8"/>
        <v>0</v>
      </c>
      <c r="AX23" s="95">
        <f t="shared" si="8"/>
        <v>0</v>
      </c>
      <c r="AY23" s="96">
        <f t="shared" si="8"/>
        <v>0</v>
      </c>
      <c r="AZ23" s="94">
        <f t="shared" si="8"/>
        <v>0</v>
      </c>
      <c r="BA23" s="97">
        <f t="shared" si="8"/>
        <v>0</v>
      </c>
      <c r="BB23" s="93">
        <f t="shared" si="8"/>
        <v>0</v>
      </c>
      <c r="BC23" s="94">
        <f t="shared" si="8"/>
        <v>0</v>
      </c>
      <c r="BD23" s="95">
        <f t="shared" si="8"/>
        <v>0</v>
      </c>
      <c r="BE23" s="116">
        <f t="shared" si="8"/>
        <v>0</v>
      </c>
      <c r="BF23" s="117">
        <f t="shared" si="8"/>
        <v>0</v>
      </c>
      <c r="BG23" s="118">
        <f t="shared" si="8"/>
        <v>0</v>
      </c>
      <c r="BH23" s="96">
        <f t="shared" si="8"/>
        <v>0</v>
      </c>
      <c r="BI23" s="94">
        <f t="shared" si="8"/>
        <v>0</v>
      </c>
      <c r="BJ23" s="97">
        <f t="shared" si="8"/>
        <v>0</v>
      </c>
      <c r="BK23" s="93">
        <f t="shared" si="8"/>
        <v>0</v>
      </c>
      <c r="BL23" s="94">
        <f t="shared" si="8"/>
        <v>0</v>
      </c>
      <c r="BM23" s="95">
        <f t="shared" si="8"/>
        <v>0</v>
      </c>
      <c r="BN23" s="154">
        <f t="shared" si="8"/>
        <v>0</v>
      </c>
      <c r="BO23" s="217"/>
      <c r="BP23" s="72">
        <f t="shared" si="0"/>
        <v>0</v>
      </c>
    </row>
    <row r="24" spans="1:68" s="84" customFormat="1" ht="41.25" customHeight="1" thickBot="1">
      <c r="A24" s="233"/>
      <c r="B24" s="234"/>
      <c r="C24" s="234"/>
      <c r="D24" s="227" t="s">
        <v>51</v>
      </c>
      <c r="E24" s="228"/>
      <c r="F24" s="98">
        <f>F7+F9</f>
        <v>0</v>
      </c>
      <c r="G24" s="99">
        <f t="shared" ref="G24:BN24" si="9">G7+G9</f>
        <v>44900000</v>
      </c>
      <c r="H24" s="100">
        <f t="shared" si="9"/>
        <v>44900000</v>
      </c>
      <c r="I24" s="101">
        <f t="shared" si="9"/>
        <v>0</v>
      </c>
      <c r="J24" s="99">
        <f t="shared" si="9"/>
        <v>0</v>
      </c>
      <c r="K24" s="99">
        <f t="shared" si="9"/>
        <v>0</v>
      </c>
      <c r="L24" s="99">
        <f t="shared" si="9"/>
        <v>0</v>
      </c>
      <c r="M24" s="99">
        <f t="shared" si="9"/>
        <v>0</v>
      </c>
      <c r="N24" s="99">
        <f t="shared" si="9"/>
        <v>0</v>
      </c>
      <c r="O24" s="99">
        <f t="shared" si="9"/>
        <v>0</v>
      </c>
      <c r="P24" s="99">
        <f t="shared" si="9"/>
        <v>0</v>
      </c>
      <c r="Q24" s="99">
        <f t="shared" si="9"/>
        <v>0</v>
      </c>
      <c r="R24" s="99">
        <f t="shared" si="9"/>
        <v>0</v>
      </c>
      <c r="S24" s="99">
        <f t="shared" si="9"/>
        <v>0</v>
      </c>
      <c r="T24" s="99">
        <f t="shared" si="9"/>
        <v>0</v>
      </c>
      <c r="U24" s="99">
        <f t="shared" si="9"/>
        <v>0</v>
      </c>
      <c r="V24" s="99">
        <f t="shared" si="9"/>
        <v>0</v>
      </c>
      <c r="W24" s="102">
        <f t="shared" si="9"/>
        <v>0</v>
      </c>
      <c r="X24" s="98">
        <f t="shared" si="9"/>
        <v>0</v>
      </c>
      <c r="Y24" s="99">
        <f t="shared" si="9"/>
        <v>0</v>
      </c>
      <c r="Z24" s="100">
        <f t="shared" si="9"/>
        <v>0</v>
      </c>
      <c r="AA24" s="98">
        <f t="shared" si="9"/>
        <v>0</v>
      </c>
      <c r="AB24" s="99">
        <f t="shared" si="9"/>
        <v>12000000</v>
      </c>
      <c r="AC24" s="100">
        <f t="shared" si="9"/>
        <v>12000000</v>
      </c>
      <c r="AD24" s="101">
        <f t="shared" si="9"/>
        <v>0</v>
      </c>
      <c r="AE24" s="99">
        <f t="shared" si="9"/>
        <v>26580000</v>
      </c>
      <c r="AF24" s="102">
        <f t="shared" si="9"/>
        <v>26580000</v>
      </c>
      <c r="AG24" s="98">
        <f t="shared" si="9"/>
        <v>0</v>
      </c>
      <c r="AH24" s="99">
        <f t="shared" si="9"/>
        <v>1580000</v>
      </c>
      <c r="AI24" s="100">
        <f t="shared" si="9"/>
        <v>1580000</v>
      </c>
      <c r="AJ24" s="101">
        <f t="shared" si="9"/>
        <v>0</v>
      </c>
      <c r="AK24" s="99">
        <f t="shared" si="9"/>
        <v>1580000</v>
      </c>
      <c r="AL24" s="102">
        <f t="shared" si="9"/>
        <v>1580000</v>
      </c>
      <c r="AM24" s="98">
        <f t="shared" si="9"/>
        <v>0</v>
      </c>
      <c r="AN24" s="99">
        <f t="shared" si="9"/>
        <v>1580000</v>
      </c>
      <c r="AO24" s="102">
        <f t="shared" si="9"/>
        <v>1580000</v>
      </c>
      <c r="AP24" s="98">
        <f t="shared" si="9"/>
        <v>0</v>
      </c>
      <c r="AQ24" s="99">
        <f t="shared" si="9"/>
        <v>1580000</v>
      </c>
      <c r="AR24" s="100">
        <f t="shared" si="9"/>
        <v>1580000</v>
      </c>
      <c r="AS24" s="101">
        <f t="shared" si="9"/>
        <v>0</v>
      </c>
      <c r="AT24" s="99">
        <f t="shared" si="9"/>
        <v>0</v>
      </c>
      <c r="AU24" s="102">
        <f t="shared" si="9"/>
        <v>0</v>
      </c>
      <c r="AV24" s="98">
        <f t="shared" si="9"/>
        <v>0</v>
      </c>
      <c r="AW24" s="99">
        <f t="shared" si="9"/>
        <v>0</v>
      </c>
      <c r="AX24" s="100">
        <f t="shared" si="9"/>
        <v>0</v>
      </c>
      <c r="AY24" s="101">
        <f t="shared" si="9"/>
        <v>0</v>
      </c>
      <c r="AZ24" s="99">
        <f t="shared" si="9"/>
        <v>0</v>
      </c>
      <c r="BA24" s="102">
        <f t="shared" si="9"/>
        <v>0</v>
      </c>
      <c r="BB24" s="98">
        <f t="shared" si="9"/>
        <v>0</v>
      </c>
      <c r="BC24" s="99">
        <f t="shared" si="9"/>
        <v>0</v>
      </c>
      <c r="BD24" s="100">
        <f t="shared" si="9"/>
        <v>0</v>
      </c>
      <c r="BE24" s="119">
        <f t="shared" si="9"/>
        <v>0</v>
      </c>
      <c r="BF24" s="120">
        <f t="shared" si="9"/>
        <v>0</v>
      </c>
      <c r="BG24" s="120">
        <f t="shared" si="9"/>
        <v>0</v>
      </c>
      <c r="BH24" s="99">
        <f t="shared" si="9"/>
        <v>0</v>
      </c>
      <c r="BI24" s="99">
        <f t="shared" si="9"/>
        <v>44900000</v>
      </c>
      <c r="BJ24" s="102">
        <f t="shared" si="9"/>
        <v>44900000</v>
      </c>
      <c r="BK24" s="98">
        <f t="shared" si="9"/>
        <v>0</v>
      </c>
      <c r="BL24" s="99">
        <f t="shared" si="9"/>
        <v>0</v>
      </c>
      <c r="BM24" s="100">
        <f t="shared" si="9"/>
        <v>0</v>
      </c>
      <c r="BN24" s="114">
        <f t="shared" si="9"/>
        <v>44900000</v>
      </c>
      <c r="BO24" s="218"/>
      <c r="BP24" s="72">
        <f t="shared" si="0"/>
        <v>0</v>
      </c>
    </row>
    <row r="25" spans="1:68" ht="36" hidden="1" customHeight="1">
      <c r="A25" s="121"/>
      <c r="B25" s="122"/>
      <c r="C25" s="123"/>
      <c r="D25" s="124"/>
      <c r="E25" s="125"/>
      <c r="F25" s="126" t="e">
        <f>#REF!+#REF!+#REF!+#REF!+#REF!+#REF!+#REF!+#REF!+#REF!+#REF!+#REF!+#REF!+#REF!+#REF!+#REF!+#REF!+#REF!+#REF!+#REF!+#REF!+#REF!+#REF!+#REF!+#REF!+#REF!+#REF!+#REF!</f>
        <v>#REF!</v>
      </c>
      <c r="G25" s="243" t="s">
        <v>54</v>
      </c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127"/>
      <c r="Z25" s="127"/>
      <c r="AA25" s="127"/>
      <c r="AB25" s="127" t="e">
        <f>#REF!+#REF!</f>
        <v>#REF!</v>
      </c>
      <c r="AC25" s="128"/>
      <c r="AD25" s="128"/>
      <c r="AE25" s="128"/>
      <c r="AF25" s="128"/>
      <c r="AG25" s="128"/>
      <c r="AH25" s="128"/>
      <c r="AI25" s="128"/>
      <c r="AJ25" s="129"/>
      <c r="AK25" s="129"/>
      <c r="AL25" s="129"/>
      <c r="AM25" s="129"/>
      <c r="AN25" s="129"/>
      <c r="AO25" s="129"/>
      <c r="AP25" s="129"/>
      <c r="AQ25" s="129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P25" s="72">
        <f t="shared" si="0"/>
        <v>0</v>
      </c>
    </row>
    <row r="26" spans="1:68" ht="34.5" hidden="1" customHeight="1">
      <c r="A26" s="121"/>
      <c r="B26" s="122"/>
      <c r="C26" s="123"/>
      <c r="D26" s="124"/>
      <c r="E26" s="125"/>
      <c r="F26" s="126"/>
      <c r="G26" s="244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6"/>
      <c r="Y26" s="131"/>
      <c r="Z26" s="131"/>
      <c r="AA26" s="131"/>
      <c r="AB26" s="131"/>
      <c r="AC26" s="132"/>
      <c r="AD26" s="132"/>
      <c r="AE26" s="132"/>
      <c r="AF26" s="132"/>
      <c r="AG26" s="132"/>
      <c r="AH26" s="132"/>
      <c r="AI26" s="132"/>
      <c r="AJ26" s="133"/>
      <c r="AK26" s="133"/>
      <c r="AL26" s="133"/>
      <c r="AM26" s="133"/>
      <c r="AN26" s="133"/>
      <c r="AO26" s="133"/>
      <c r="AP26" s="133"/>
      <c r="AQ26" s="133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P26" s="134"/>
    </row>
    <row r="27" spans="1:68" ht="37.5" hidden="1" customHeight="1">
      <c r="A27" s="121"/>
      <c r="B27" s="122"/>
      <c r="C27" s="123"/>
      <c r="D27" s="124"/>
      <c r="E27" s="124"/>
      <c r="F27" s="126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1"/>
      <c r="Z27" s="135"/>
      <c r="AA27" s="135"/>
      <c r="AB27" s="131"/>
      <c r="AC27" s="132"/>
      <c r="AD27" s="132"/>
      <c r="AE27" s="132"/>
      <c r="AF27" s="132"/>
      <c r="AG27" s="132"/>
      <c r="AH27" s="132"/>
      <c r="AI27" s="132"/>
      <c r="AJ27" s="133"/>
      <c r="AK27" s="133"/>
      <c r="AL27" s="133"/>
      <c r="AM27" s="133"/>
      <c r="AN27" s="133"/>
      <c r="AO27" s="133"/>
      <c r="AP27" s="133"/>
      <c r="AQ27" s="133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P27" s="134"/>
    </row>
    <row r="28" spans="1:68" ht="42" hidden="1" customHeight="1">
      <c r="A28" s="121"/>
      <c r="B28" s="122"/>
      <c r="C28" s="123"/>
      <c r="D28" s="124"/>
      <c r="E28" s="126"/>
      <c r="F28" s="136"/>
      <c r="G28" s="137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2"/>
      <c r="AD28" s="132"/>
      <c r="AE28" s="132"/>
      <c r="AF28" s="132"/>
      <c r="AG28" s="132"/>
      <c r="AH28" s="132"/>
      <c r="AI28" s="132"/>
      <c r="AJ28" s="133"/>
      <c r="AK28" s="133"/>
      <c r="AL28" s="133"/>
      <c r="AM28" s="133"/>
      <c r="AN28" s="133"/>
      <c r="AO28" s="133"/>
      <c r="AP28" s="133"/>
      <c r="AQ28" s="133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P28" s="134"/>
    </row>
    <row r="29" spans="1:68" s="140" customFormat="1" ht="42" hidden="1" customHeight="1">
      <c r="A29" s="121"/>
      <c r="B29" s="122"/>
      <c r="C29" s="123"/>
      <c r="D29" s="138"/>
      <c r="E29" s="138"/>
      <c r="F29" s="139"/>
      <c r="G29" s="247" t="s">
        <v>55</v>
      </c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131">
        <f>Y21</f>
        <v>0</v>
      </c>
      <c r="Z29" s="135"/>
      <c r="AA29" s="135"/>
      <c r="AB29" s="131" t="e">
        <f>AB21-AB25</f>
        <v>#REF!</v>
      </c>
      <c r="AC29" s="131"/>
      <c r="AD29" s="131"/>
      <c r="AE29" s="131">
        <f>AE21</f>
        <v>26580000</v>
      </c>
      <c r="AF29" s="131"/>
      <c r="AG29" s="131">
        <f>AG21</f>
        <v>0</v>
      </c>
      <c r="AH29" s="131">
        <f>AH21</f>
        <v>1580000</v>
      </c>
      <c r="AI29" s="131"/>
      <c r="AJ29" s="131">
        <f>AJ21</f>
        <v>0</v>
      </c>
      <c r="AK29" s="131">
        <f>AK21</f>
        <v>1580000</v>
      </c>
      <c r="AL29" s="131"/>
      <c r="AM29" s="131">
        <f>AM21</f>
        <v>0</v>
      </c>
      <c r="AN29" s="131">
        <f>AN21</f>
        <v>1580000</v>
      </c>
      <c r="AO29" s="131"/>
      <c r="AP29" s="131">
        <f>AP21</f>
        <v>0</v>
      </c>
      <c r="AQ29" s="131">
        <f>AQ21</f>
        <v>1580000</v>
      </c>
      <c r="AR29" s="139"/>
      <c r="BO29" s="141"/>
      <c r="BP29" s="142"/>
    </row>
    <row r="30" spans="1:68" s="140" customFormat="1" ht="70.5" hidden="1" customHeight="1">
      <c r="A30" s="121"/>
      <c r="B30" s="122"/>
      <c r="C30" s="123"/>
      <c r="D30" s="138"/>
      <c r="E30" s="138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43"/>
      <c r="AD30" s="143"/>
      <c r="AE30" s="143"/>
      <c r="AF30" s="143"/>
      <c r="AG30" s="143"/>
      <c r="AH30" s="143"/>
      <c r="AI30" s="143"/>
      <c r="AJ30" s="135"/>
      <c r="AK30" s="135"/>
      <c r="AL30" s="135"/>
      <c r="AM30" s="135"/>
      <c r="AN30" s="135"/>
      <c r="AO30" s="135"/>
      <c r="AP30" s="135"/>
      <c r="AQ30" s="135"/>
      <c r="BO30" s="141"/>
      <c r="BP30" s="142"/>
    </row>
    <row r="31" spans="1:68">
      <c r="AE31" s="146"/>
      <c r="BP31" s="134"/>
    </row>
    <row r="32" spans="1:68" hidden="1">
      <c r="F32" s="147">
        <f t="shared" ref="F32:BN32" si="10">F10+F11+F12+F13+F15+F16+F17+F18</f>
        <v>0</v>
      </c>
      <c r="G32" s="147">
        <f t="shared" si="10"/>
        <v>44900000</v>
      </c>
      <c r="H32" s="147">
        <f t="shared" si="10"/>
        <v>44900000</v>
      </c>
      <c r="I32" s="147">
        <f t="shared" si="10"/>
        <v>0</v>
      </c>
      <c r="J32" s="147">
        <f t="shared" si="10"/>
        <v>0</v>
      </c>
      <c r="K32" s="147">
        <f t="shared" si="10"/>
        <v>0</v>
      </c>
      <c r="L32" s="147">
        <f t="shared" si="10"/>
        <v>0</v>
      </c>
      <c r="M32" s="147">
        <f t="shared" si="10"/>
        <v>0</v>
      </c>
      <c r="N32" s="147">
        <f t="shared" si="10"/>
        <v>0</v>
      </c>
      <c r="O32" s="147">
        <f t="shared" si="10"/>
        <v>0</v>
      </c>
      <c r="P32" s="147">
        <f t="shared" si="10"/>
        <v>0</v>
      </c>
      <c r="Q32" s="147">
        <f t="shared" si="10"/>
        <v>0</v>
      </c>
      <c r="R32" s="147">
        <f t="shared" si="10"/>
        <v>0</v>
      </c>
      <c r="S32" s="147">
        <f t="shared" si="10"/>
        <v>0</v>
      </c>
      <c r="T32" s="147">
        <f t="shared" si="10"/>
        <v>0</v>
      </c>
      <c r="U32" s="147">
        <f t="shared" si="10"/>
        <v>0</v>
      </c>
      <c r="V32" s="147">
        <f t="shared" si="10"/>
        <v>0</v>
      </c>
      <c r="W32" s="147">
        <f t="shared" si="10"/>
        <v>0</v>
      </c>
      <c r="X32" s="147">
        <f t="shared" si="10"/>
        <v>0</v>
      </c>
      <c r="Y32" s="147">
        <f t="shared" si="10"/>
        <v>0</v>
      </c>
      <c r="Z32" s="147">
        <f t="shared" si="10"/>
        <v>0</v>
      </c>
      <c r="AA32" s="147">
        <f t="shared" si="10"/>
        <v>0</v>
      </c>
      <c r="AB32" s="147">
        <f t="shared" si="10"/>
        <v>12000000</v>
      </c>
      <c r="AC32" s="147">
        <f t="shared" si="10"/>
        <v>12000000</v>
      </c>
      <c r="AD32" s="147">
        <f t="shared" si="10"/>
        <v>0</v>
      </c>
      <c r="AE32" s="147">
        <f t="shared" si="10"/>
        <v>26580000</v>
      </c>
      <c r="AF32" s="147">
        <f t="shared" si="10"/>
        <v>26580000</v>
      </c>
      <c r="AG32" s="147">
        <f t="shared" si="10"/>
        <v>0</v>
      </c>
      <c r="AH32" s="147">
        <f t="shared" si="10"/>
        <v>1580000</v>
      </c>
      <c r="AI32" s="147">
        <f t="shared" si="10"/>
        <v>1580000</v>
      </c>
      <c r="AJ32" s="147">
        <f t="shared" si="10"/>
        <v>0</v>
      </c>
      <c r="AK32" s="147">
        <f t="shared" si="10"/>
        <v>1580000</v>
      </c>
      <c r="AL32" s="147">
        <f t="shared" si="10"/>
        <v>1580000</v>
      </c>
      <c r="AM32" s="147">
        <f t="shared" si="10"/>
        <v>0</v>
      </c>
      <c r="AN32" s="147">
        <f t="shared" si="10"/>
        <v>1580000</v>
      </c>
      <c r="AO32" s="147">
        <f t="shared" si="10"/>
        <v>1580000</v>
      </c>
      <c r="AP32" s="147">
        <f t="shared" si="10"/>
        <v>0</v>
      </c>
      <c r="AQ32" s="147">
        <f t="shared" si="10"/>
        <v>1580000</v>
      </c>
      <c r="AR32" s="147">
        <f t="shared" si="10"/>
        <v>1580000</v>
      </c>
      <c r="AS32" s="147">
        <f t="shared" si="10"/>
        <v>0</v>
      </c>
      <c r="AT32" s="147">
        <f t="shared" si="10"/>
        <v>0</v>
      </c>
      <c r="AU32" s="147">
        <f t="shared" si="10"/>
        <v>0</v>
      </c>
      <c r="AV32" s="147">
        <f t="shared" si="10"/>
        <v>0</v>
      </c>
      <c r="AW32" s="147">
        <f t="shared" si="10"/>
        <v>0</v>
      </c>
      <c r="AX32" s="147">
        <f t="shared" si="10"/>
        <v>0</v>
      </c>
      <c r="AY32" s="147">
        <f t="shared" si="10"/>
        <v>0</v>
      </c>
      <c r="AZ32" s="147">
        <f t="shared" si="10"/>
        <v>0</v>
      </c>
      <c r="BA32" s="147">
        <f t="shared" si="10"/>
        <v>0</v>
      </c>
      <c r="BB32" s="147">
        <f t="shared" si="10"/>
        <v>0</v>
      </c>
      <c r="BC32" s="147">
        <f t="shared" si="10"/>
        <v>0</v>
      </c>
      <c r="BD32" s="147">
        <f t="shared" si="10"/>
        <v>0</v>
      </c>
      <c r="BE32" s="147">
        <f t="shared" si="10"/>
        <v>0</v>
      </c>
      <c r="BF32" s="147">
        <f t="shared" si="10"/>
        <v>0</v>
      </c>
      <c r="BG32" s="147">
        <f t="shared" si="10"/>
        <v>0</v>
      </c>
      <c r="BH32" s="147">
        <f t="shared" si="10"/>
        <v>0</v>
      </c>
      <c r="BI32" s="147">
        <f t="shared" si="10"/>
        <v>44900000</v>
      </c>
      <c r="BJ32" s="147">
        <f t="shared" si="10"/>
        <v>44900000</v>
      </c>
      <c r="BK32" s="147">
        <f t="shared" si="10"/>
        <v>0</v>
      </c>
      <c r="BL32" s="147">
        <f t="shared" si="10"/>
        <v>0</v>
      </c>
      <c r="BM32" s="147">
        <f t="shared" si="10"/>
        <v>0</v>
      </c>
      <c r="BN32" s="147">
        <f t="shared" si="10"/>
        <v>44900000</v>
      </c>
    </row>
    <row r="33" spans="6:66" hidden="1">
      <c r="F33" s="147">
        <f t="shared" ref="F33:BN33" si="11">F24-F32</f>
        <v>0</v>
      </c>
      <c r="G33" s="147">
        <f t="shared" si="11"/>
        <v>0</v>
      </c>
      <c r="H33" s="147">
        <f t="shared" si="11"/>
        <v>0</v>
      </c>
      <c r="I33" s="147">
        <f t="shared" si="11"/>
        <v>0</v>
      </c>
      <c r="J33" s="147">
        <f t="shared" si="11"/>
        <v>0</v>
      </c>
      <c r="K33" s="147">
        <f t="shared" si="11"/>
        <v>0</v>
      </c>
      <c r="L33" s="147">
        <f t="shared" si="11"/>
        <v>0</v>
      </c>
      <c r="M33" s="147">
        <f t="shared" si="11"/>
        <v>0</v>
      </c>
      <c r="N33" s="147">
        <f t="shared" si="11"/>
        <v>0</v>
      </c>
      <c r="O33" s="147">
        <f t="shared" si="11"/>
        <v>0</v>
      </c>
      <c r="P33" s="147">
        <f t="shared" si="11"/>
        <v>0</v>
      </c>
      <c r="Q33" s="147">
        <f t="shared" si="11"/>
        <v>0</v>
      </c>
      <c r="R33" s="147">
        <f t="shared" si="11"/>
        <v>0</v>
      </c>
      <c r="S33" s="147">
        <f t="shared" si="11"/>
        <v>0</v>
      </c>
      <c r="T33" s="147">
        <f t="shared" si="11"/>
        <v>0</v>
      </c>
      <c r="U33" s="147">
        <f t="shared" si="11"/>
        <v>0</v>
      </c>
      <c r="V33" s="147">
        <f t="shared" si="11"/>
        <v>0</v>
      </c>
      <c r="W33" s="147">
        <f t="shared" si="11"/>
        <v>0</v>
      </c>
      <c r="X33" s="147">
        <f t="shared" si="11"/>
        <v>0</v>
      </c>
      <c r="Y33" s="147">
        <f t="shared" si="11"/>
        <v>0</v>
      </c>
      <c r="Z33" s="147">
        <f t="shared" si="11"/>
        <v>0</v>
      </c>
      <c r="AA33" s="147">
        <f t="shared" si="11"/>
        <v>0</v>
      </c>
      <c r="AB33" s="147">
        <f t="shared" si="11"/>
        <v>0</v>
      </c>
      <c r="AC33" s="147">
        <f t="shared" si="11"/>
        <v>0</v>
      </c>
      <c r="AD33" s="147">
        <f t="shared" si="11"/>
        <v>0</v>
      </c>
      <c r="AE33" s="147">
        <f t="shared" si="11"/>
        <v>0</v>
      </c>
      <c r="AF33" s="147">
        <f t="shared" si="11"/>
        <v>0</v>
      </c>
      <c r="AG33" s="147">
        <f t="shared" si="11"/>
        <v>0</v>
      </c>
      <c r="AH33" s="147">
        <f t="shared" si="11"/>
        <v>0</v>
      </c>
      <c r="AI33" s="147">
        <f t="shared" si="11"/>
        <v>0</v>
      </c>
      <c r="AJ33" s="147">
        <f t="shared" si="11"/>
        <v>0</v>
      </c>
      <c r="AK33" s="147">
        <f t="shared" si="11"/>
        <v>0</v>
      </c>
      <c r="AL33" s="147">
        <f t="shared" si="11"/>
        <v>0</v>
      </c>
      <c r="AM33" s="147">
        <f t="shared" si="11"/>
        <v>0</v>
      </c>
      <c r="AN33" s="147">
        <f t="shared" si="11"/>
        <v>0</v>
      </c>
      <c r="AO33" s="147">
        <f t="shared" si="11"/>
        <v>0</v>
      </c>
      <c r="AP33" s="147">
        <f t="shared" si="11"/>
        <v>0</v>
      </c>
      <c r="AQ33" s="147">
        <f t="shared" si="11"/>
        <v>0</v>
      </c>
      <c r="AR33" s="147">
        <f t="shared" si="11"/>
        <v>0</v>
      </c>
      <c r="AS33" s="147">
        <f t="shared" si="11"/>
        <v>0</v>
      </c>
      <c r="AT33" s="147">
        <f t="shared" si="11"/>
        <v>0</v>
      </c>
      <c r="AU33" s="147">
        <f t="shared" si="11"/>
        <v>0</v>
      </c>
      <c r="AV33" s="147">
        <f t="shared" si="11"/>
        <v>0</v>
      </c>
      <c r="AW33" s="147">
        <f t="shared" si="11"/>
        <v>0</v>
      </c>
      <c r="AX33" s="147">
        <f t="shared" si="11"/>
        <v>0</v>
      </c>
      <c r="AY33" s="147">
        <f t="shared" si="11"/>
        <v>0</v>
      </c>
      <c r="AZ33" s="147">
        <f t="shared" si="11"/>
        <v>0</v>
      </c>
      <c r="BA33" s="147">
        <f t="shared" si="11"/>
        <v>0</v>
      </c>
      <c r="BB33" s="147">
        <f t="shared" si="11"/>
        <v>0</v>
      </c>
      <c r="BC33" s="147">
        <f t="shared" si="11"/>
        <v>0</v>
      </c>
      <c r="BD33" s="147">
        <f t="shared" si="11"/>
        <v>0</v>
      </c>
      <c r="BE33" s="147">
        <f t="shared" si="11"/>
        <v>0</v>
      </c>
      <c r="BF33" s="147">
        <f t="shared" si="11"/>
        <v>0</v>
      </c>
      <c r="BG33" s="147">
        <f t="shared" si="11"/>
        <v>0</v>
      </c>
      <c r="BH33" s="147">
        <f t="shared" si="11"/>
        <v>0</v>
      </c>
      <c r="BI33" s="147">
        <f t="shared" si="11"/>
        <v>0</v>
      </c>
      <c r="BJ33" s="147">
        <f t="shared" si="11"/>
        <v>0</v>
      </c>
      <c r="BK33" s="147">
        <f t="shared" si="11"/>
        <v>0</v>
      </c>
      <c r="BL33" s="147">
        <f t="shared" si="11"/>
        <v>0</v>
      </c>
      <c r="BM33" s="147">
        <f t="shared" si="11"/>
        <v>0</v>
      </c>
      <c r="BN33" s="147">
        <f t="shared" si="11"/>
        <v>0</v>
      </c>
    </row>
    <row r="38" spans="6:66">
      <c r="BN38" s="42" t="s">
        <v>56</v>
      </c>
    </row>
  </sheetData>
  <mergeCells count="81">
    <mergeCell ref="G25:X25"/>
    <mergeCell ref="G26:X26"/>
    <mergeCell ref="G29:X29"/>
    <mergeCell ref="A20:C24"/>
    <mergeCell ref="D20:E20"/>
    <mergeCell ref="D21:E21"/>
    <mergeCell ref="D22:E22"/>
    <mergeCell ref="D23:E23"/>
    <mergeCell ref="D24:E24"/>
    <mergeCell ref="D13:E13"/>
    <mergeCell ref="D14:E14"/>
    <mergeCell ref="A15:C19"/>
    <mergeCell ref="D15:E15"/>
    <mergeCell ref="D16:E16"/>
    <mergeCell ref="D17:E17"/>
    <mergeCell ref="D18:E18"/>
    <mergeCell ref="D19:E19"/>
    <mergeCell ref="A10:C14"/>
    <mergeCell ref="D10:E10"/>
    <mergeCell ref="A8:A9"/>
    <mergeCell ref="B8:B9"/>
    <mergeCell ref="C8:C9"/>
    <mergeCell ref="BO8:BO9"/>
    <mergeCell ref="D9:E9"/>
    <mergeCell ref="BO10:BO24"/>
    <mergeCell ref="D11:E11"/>
    <mergeCell ref="D12:E12"/>
    <mergeCell ref="BE4:BG4"/>
    <mergeCell ref="BH4:BJ4"/>
    <mergeCell ref="BK4:BM4"/>
    <mergeCell ref="BN4:BN5"/>
    <mergeCell ref="BO4:BO5"/>
    <mergeCell ref="AM4:AO4"/>
    <mergeCell ref="AP4:AR4"/>
    <mergeCell ref="AS4:AU4"/>
    <mergeCell ref="AV4:AX4"/>
    <mergeCell ref="AY4:BA4"/>
    <mergeCell ref="BB4:BD4"/>
    <mergeCell ref="U4:W4"/>
    <mergeCell ref="X4:Z4"/>
    <mergeCell ref="A6:A7"/>
    <mergeCell ref="B6:B7"/>
    <mergeCell ref="C6:C7"/>
    <mergeCell ref="BO6:BO7"/>
    <mergeCell ref="D7:E7"/>
    <mergeCell ref="A4:A5"/>
    <mergeCell ref="B4:B5"/>
    <mergeCell ref="C4:C5"/>
    <mergeCell ref="D4:E5"/>
    <mergeCell ref="F4:H4"/>
    <mergeCell ref="I4:K4"/>
    <mergeCell ref="L4:N4"/>
    <mergeCell ref="O4:Q4"/>
    <mergeCell ref="R4:T4"/>
    <mergeCell ref="AS3:AU3"/>
    <mergeCell ref="AA3:AC3"/>
    <mergeCell ref="AD3:AF3"/>
    <mergeCell ref="AG3:AI3"/>
    <mergeCell ref="AJ3:AL3"/>
    <mergeCell ref="AM3:AO3"/>
    <mergeCell ref="AP3:AR3"/>
    <mergeCell ref="AA4:AC4"/>
    <mergeCell ref="AD4:AF4"/>
    <mergeCell ref="AG4:AI4"/>
    <mergeCell ref="AJ4:AL4"/>
    <mergeCell ref="A1:Z2"/>
    <mergeCell ref="BK1:BO2"/>
    <mergeCell ref="D3:E3"/>
    <mergeCell ref="F3:H3"/>
    <mergeCell ref="I3:K3"/>
    <mergeCell ref="L3:N3"/>
    <mergeCell ref="O3:Q3"/>
    <mergeCell ref="R3:T3"/>
    <mergeCell ref="U3:W3"/>
    <mergeCell ref="X3:Z3"/>
    <mergeCell ref="BK3:BM3"/>
    <mergeCell ref="AV3:AX3"/>
    <mergeCell ref="AY3:BA3"/>
    <mergeCell ref="BB3:BD3"/>
    <mergeCell ref="BE3:BG3"/>
    <mergeCell ref="BH3:BJ3"/>
  </mergeCells>
  <pageMargins left="0.23622047244094491" right="0.23622047244094491" top="0.15748031496062992" bottom="0.15748031496062992" header="0.31496062992125984" footer="0.31496062992125984"/>
  <pageSetup paperSize="8" scale="26" fitToHeight="0" orientation="landscape" copies="2" r:id="rId1"/>
  <headerFooter scaleWithDoc="0" alignWithMargins="0"/>
  <colBreaks count="1" manualBreakCount="1">
    <brk id="66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609F-347C-4089-A866-8990B872B43D}">
  <sheetPr>
    <tabColor theme="9" tint="0.79998168889431442"/>
    <pageSetUpPr fitToPage="1"/>
  </sheetPr>
  <dimension ref="A1:AC52"/>
  <sheetViews>
    <sheetView tabSelected="1" view="pageBreakPreview" zoomScaleSheetLayoutView="100" workbookViewId="0">
      <selection activeCell="B16" sqref="B16:C16"/>
    </sheetView>
  </sheetViews>
  <sheetFormatPr defaultColWidth="8.625" defaultRowHeight="14.25"/>
  <cols>
    <col min="1" max="1" width="3.375" style="1" customWidth="1"/>
    <col min="2" max="2" width="12.375" style="2" customWidth="1"/>
    <col min="3" max="3" width="52.5" style="2" customWidth="1"/>
    <col min="4" max="6" width="8.75" style="2" bestFit="1" customWidth="1"/>
    <col min="7" max="9" width="10" style="2" bestFit="1" customWidth="1"/>
    <col min="10" max="11" width="8.75" style="2" bestFit="1" customWidth="1"/>
    <col min="12" max="12" width="9" style="2" customWidth="1"/>
    <col min="13" max="23" width="8.75" style="2" bestFit="1" customWidth="1"/>
    <col min="24" max="25" width="10" style="2" bestFit="1" customWidth="1"/>
    <col min="26" max="16384" width="8.625" style="2"/>
  </cols>
  <sheetData>
    <row r="1" spans="1:29" ht="4.5" customHeight="1"/>
    <row r="2" spans="1:29" ht="45" customHeight="1">
      <c r="D2" s="257"/>
      <c r="E2" s="257"/>
      <c r="F2" s="257"/>
      <c r="G2" s="257"/>
      <c r="I2" s="257"/>
      <c r="J2" s="257"/>
      <c r="K2" s="257"/>
      <c r="L2" s="257"/>
      <c r="N2" s="258"/>
      <c r="O2" s="258"/>
      <c r="P2" s="258"/>
      <c r="Q2" s="258"/>
      <c r="R2" s="3"/>
      <c r="S2" s="3"/>
      <c r="U2" s="259" t="s">
        <v>59</v>
      </c>
      <c r="V2" s="259"/>
      <c r="W2" s="259"/>
      <c r="X2" s="259"/>
      <c r="Y2" s="259"/>
    </row>
    <row r="3" spans="1:29" ht="17.45" customHeight="1"/>
    <row r="4" spans="1:29">
      <c r="A4" s="260" t="s">
        <v>12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</row>
    <row r="5" spans="1:29">
      <c r="B5" s="1"/>
      <c r="C5" s="1"/>
      <c r="D5" s="1"/>
      <c r="E5" s="1"/>
      <c r="F5" s="1"/>
      <c r="G5" s="1"/>
    </row>
    <row r="6" spans="1:29" ht="29.25" customHeight="1">
      <c r="A6" s="4" t="s">
        <v>0</v>
      </c>
      <c r="B6" s="5" t="s">
        <v>2</v>
      </c>
      <c r="C6" s="6"/>
      <c r="D6" s="7">
        <v>2024</v>
      </c>
      <c r="E6" s="7">
        <v>2025</v>
      </c>
      <c r="F6" s="7">
        <v>2026</v>
      </c>
      <c r="G6" s="7">
        <v>2027</v>
      </c>
      <c r="H6" s="7">
        <v>2028</v>
      </c>
      <c r="I6" s="7">
        <v>2029</v>
      </c>
      <c r="J6" s="7">
        <v>2030</v>
      </c>
      <c r="K6" s="7">
        <v>2031</v>
      </c>
      <c r="L6" s="7">
        <v>2032</v>
      </c>
      <c r="M6" s="7">
        <v>2033</v>
      </c>
      <c r="N6" s="7">
        <v>2034</v>
      </c>
      <c r="O6" s="7">
        <v>2035</v>
      </c>
      <c r="P6" s="7">
        <v>2036</v>
      </c>
      <c r="Q6" s="7">
        <v>2037</v>
      </c>
      <c r="R6" s="7">
        <v>2038</v>
      </c>
      <c r="S6" s="7">
        <v>2039</v>
      </c>
      <c r="T6" s="7">
        <v>2040</v>
      </c>
      <c r="U6" s="7">
        <v>2041</v>
      </c>
      <c r="V6" s="7">
        <v>2042</v>
      </c>
      <c r="W6" s="7">
        <v>2043</v>
      </c>
      <c r="X6" s="7">
        <v>2044</v>
      </c>
      <c r="Y6" s="7">
        <v>2045</v>
      </c>
    </row>
    <row r="7" spans="1:29" ht="21.75" customHeight="1">
      <c r="A7" s="148">
        <v>1</v>
      </c>
      <c r="B7" s="261" t="s">
        <v>57</v>
      </c>
      <c r="C7" s="149" t="s">
        <v>3</v>
      </c>
      <c r="D7" s="8">
        <v>2.7799999999999998E-2</v>
      </c>
      <c r="E7" s="8">
        <v>2.2100000000000002E-2</v>
      </c>
      <c r="F7" s="8">
        <v>2.23E-2</v>
      </c>
      <c r="G7" s="9">
        <v>2.1000000000000001E-2</v>
      </c>
      <c r="H7" s="8">
        <v>1.9300000000000001E-2</v>
      </c>
      <c r="I7" s="8">
        <v>1.8599999999999998E-2</v>
      </c>
      <c r="J7" s="8">
        <v>1.83E-2</v>
      </c>
      <c r="K7" s="8">
        <v>1.7500000000000002E-2</v>
      </c>
      <c r="L7" s="8">
        <v>1.66E-2</v>
      </c>
      <c r="M7" s="10">
        <v>1.5800000000000002E-2</v>
      </c>
      <c r="N7" s="10">
        <v>1.4999999999999999E-2</v>
      </c>
      <c r="O7" s="10">
        <v>1.46E-2</v>
      </c>
      <c r="P7" s="10">
        <v>1.0699999999999999E-2</v>
      </c>
      <c r="Q7" s="10">
        <v>1.0200000000000001E-2</v>
      </c>
      <c r="R7" s="11">
        <v>9.7999999999999997E-3</v>
      </c>
      <c r="S7" s="11">
        <v>9.2999999999999992E-3</v>
      </c>
      <c r="T7" s="11">
        <v>8.3000000000000001E-3</v>
      </c>
      <c r="U7" s="11">
        <v>6.8999999999999999E-3</v>
      </c>
      <c r="V7" s="11">
        <v>5.5999999999999999E-3</v>
      </c>
      <c r="W7" s="11">
        <v>3.0999999999999999E-3</v>
      </c>
      <c r="X7" s="11">
        <v>1E-4</v>
      </c>
      <c r="Y7" s="11">
        <v>0</v>
      </c>
    </row>
    <row r="8" spans="1:29">
      <c r="A8" s="148">
        <v>2</v>
      </c>
      <c r="B8" s="262"/>
      <c r="C8" s="150" t="s">
        <v>4</v>
      </c>
      <c r="D8" s="151">
        <v>0.49149999999999999</v>
      </c>
      <c r="E8" s="151">
        <v>0.47810000000000002</v>
      </c>
      <c r="F8" s="151">
        <v>0.42099999999999999</v>
      </c>
      <c r="G8" s="151">
        <v>0.39439999999999997</v>
      </c>
      <c r="H8" s="151">
        <v>0.37780000000000002</v>
      </c>
      <c r="I8" s="151">
        <v>0.34760000000000002</v>
      </c>
      <c r="J8" s="151">
        <v>0.32090000000000002</v>
      </c>
      <c r="K8" s="151">
        <v>0.28970000000000001</v>
      </c>
      <c r="L8" s="151">
        <v>0.26700000000000002</v>
      </c>
      <c r="M8" s="10">
        <v>0.27460000000000001</v>
      </c>
      <c r="N8" s="10">
        <v>0.28520000000000001</v>
      </c>
      <c r="O8" s="10">
        <v>0.29449999999999998</v>
      </c>
      <c r="P8" s="10">
        <v>0.30109999999999998</v>
      </c>
      <c r="Q8" s="10">
        <v>0.30880000000000002</v>
      </c>
      <c r="R8" s="11">
        <v>0.3165</v>
      </c>
      <c r="S8" s="8">
        <v>0.32329999999999998</v>
      </c>
      <c r="T8" s="11">
        <v>0.3296</v>
      </c>
      <c r="U8" s="8">
        <v>0.33539999999999998</v>
      </c>
      <c r="V8" s="11">
        <v>0.34110000000000001</v>
      </c>
      <c r="W8" s="8">
        <v>0.34639999999999999</v>
      </c>
      <c r="X8" s="8">
        <v>0.35160000000000002</v>
      </c>
      <c r="Y8" s="8">
        <v>0.35680000000000001</v>
      </c>
    </row>
    <row r="9" spans="1:29" ht="24" customHeight="1">
      <c r="A9" s="148">
        <v>3</v>
      </c>
      <c r="B9" s="261" t="s">
        <v>13</v>
      </c>
      <c r="C9" s="149" t="s">
        <v>3</v>
      </c>
      <c r="D9" s="8">
        <v>2.75E-2</v>
      </c>
      <c r="E9" s="8">
        <v>2.1999999999999999E-2</v>
      </c>
      <c r="F9" s="8">
        <v>2.2100000000000002E-2</v>
      </c>
      <c r="G9" s="9">
        <v>2.0899999999999998E-2</v>
      </c>
      <c r="H9" s="8">
        <v>1.9199999999999998E-2</v>
      </c>
      <c r="I9" s="8">
        <v>1.8499999999999999E-2</v>
      </c>
      <c r="J9" s="8">
        <v>1.8200000000000001E-2</v>
      </c>
      <c r="K9" s="8">
        <v>1.7500000000000002E-2</v>
      </c>
      <c r="L9" s="8">
        <v>1.66E-2</v>
      </c>
      <c r="M9" s="10">
        <v>1.5699999999999999E-2</v>
      </c>
      <c r="N9" s="10">
        <v>1.49E-2</v>
      </c>
      <c r="O9" s="10">
        <v>1.4500000000000001E-2</v>
      </c>
      <c r="P9" s="10">
        <v>1.0699999999999999E-2</v>
      </c>
      <c r="Q9" s="10">
        <v>1.0200000000000001E-2</v>
      </c>
      <c r="R9" s="11">
        <v>9.7000000000000003E-3</v>
      </c>
      <c r="S9" s="11">
        <v>9.2999999999999992E-3</v>
      </c>
      <c r="T9" s="11">
        <v>8.3000000000000001E-3</v>
      </c>
      <c r="U9" s="11">
        <v>6.8999999999999999E-3</v>
      </c>
      <c r="V9" s="11">
        <v>5.5999999999999999E-3</v>
      </c>
      <c r="W9" s="11">
        <v>3.0999999999999999E-3</v>
      </c>
      <c r="X9" s="11">
        <v>1E-4</v>
      </c>
      <c r="Y9" s="11">
        <v>0</v>
      </c>
    </row>
    <row r="10" spans="1:29">
      <c r="A10" s="148">
        <v>4</v>
      </c>
      <c r="B10" s="262"/>
      <c r="C10" s="150" t="s">
        <v>4</v>
      </c>
      <c r="D10" s="151">
        <v>0.4914</v>
      </c>
      <c r="E10" s="151">
        <v>0.4768</v>
      </c>
      <c r="F10" s="151">
        <v>0.42030000000000001</v>
      </c>
      <c r="G10" s="151">
        <v>0.39340000000000003</v>
      </c>
      <c r="H10" s="151">
        <v>0.37669999999999998</v>
      </c>
      <c r="I10" s="151">
        <v>0.3463</v>
      </c>
      <c r="J10" s="151">
        <v>0.31940000000000002</v>
      </c>
      <c r="K10" s="151">
        <v>0.28799999999999998</v>
      </c>
      <c r="L10" s="151">
        <v>0.26569999999999999</v>
      </c>
      <c r="M10" s="10">
        <v>0.27339999999999998</v>
      </c>
      <c r="N10" s="10">
        <v>0.28399999999999997</v>
      </c>
      <c r="O10" s="10">
        <v>0.29330000000000001</v>
      </c>
      <c r="P10" s="10">
        <v>0.2999</v>
      </c>
      <c r="Q10" s="10">
        <v>0.30769999999999997</v>
      </c>
      <c r="R10" s="11">
        <v>0.31540000000000001</v>
      </c>
      <c r="S10" s="8">
        <v>0.32219999999999999</v>
      </c>
      <c r="T10" s="11">
        <v>0.3286</v>
      </c>
      <c r="U10" s="8">
        <v>0.33439999999999998</v>
      </c>
      <c r="V10" s="11">
        <v>0.34010000000000001</v>
      </c>
      <c r="W10" s="8">
        <v>0.34549999999999997</v>
      </c>
      <c r="X10" s="8">
        <v>0.35070000000000001</v>
      </c>
      <c r="Y10" s="8">
        <v>0.35589999999999999</v>
      </c>
    </row>
    <row r="11" spans="1:29">
      <c r="A11" s="12"/>
      <c r="B11" s="13"/>
      <c r="C11" s="13"/>
      <c r="D11" s="13"/>
      <c r="E11" s="13"/>
      <c r="F11" s="13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6"/>
      <c r="S11" s="16"/>
      <c r="T11" s="16"/>
      <c r="U11" s="16"/>
      <c r="V11" s="16"/>
      <c r="W11" s="16"/>
      <c r="X11" s="16"/>
      <c r="Y11" s="16"/>
    </row>
    <row r="12" spans="1:29" ht="19.5" customHeight="1">
      <c r="A12" s="17">
        <v>5</v>
      </c>
      <c r="B12" s="256" t="s">
        <v>5</v>
      </c>
      <c r="C12" s="256"/>
      <c r="D12" s="18">
        <f t="shared" ref="D12:Y13" si="0">D9-D7</f>
        <v>-2.9999999999999818E-4</v>
      </c>
      <c r="E12" s="18">
        <f t="shared" si="0"/>
        <v>-1.0000000000000286E-4</v>
      </c>
      <c r="F12" s="18">
        <f t="shared" si="0"/>
        <v>-1.9999999999999879E-4</v>
      </c>
      <c r="G12" s="18">
        <f t="shared" si="0"/>
        <v>-1.0000000000000286E-4</v>
      </c>
      <c r="H12" s="18">
        <f t="shared" si="0"/>
        <v>-1.0000000000000286E-4</v>
      </c>
      <c r="I12" s="18">
        <f t="shared" si="0"/>
        <v>-9.9999999999999395E-5</v>
      </c>
      <c r="J12" s="18">
        <f t="shared" si="0"/>
        <v>-9.9999999999999395E-5</v>
      </c>
      <c r="K12" s="18">
        <f t="shared" si="0"/>
        <v>0</v>
      </c>
      <c r="L12" s="18">
        <f t="shared" si="0"/>
        <v>0</v>
      </c>
      <c r="M12" s="18">
        <f t="shared" si="0"/>
        <v>-1.0000000000000286E-4</v>
      </c>
      <c r="N12" s="18">
        <f t="shared" si="0"/>
        <v>-9.9999999999999395E-5</v>
      </c>
      <c r="O12" s="18">
        <f t="shared" si="0"/>
        <v>-9.9999999999999395E-5</v>
      </c>
      <c r="P12" s="18">
        <f t="shared" si="0"/>
        <v>0</v>
      </c>
      <c r="Q12" s="18">
        <f t="shared" si="0"/>
        <v>0</v>
      </c>
      <c r="R12" s="18">
        <f t="shared" si="0"/>
        <v>-9.9999999999999395E-5</v>
      </c>
      <c r="S12" s="18">
        <f t="shared" si="0"/>
        <v>0</v>
      </c>
      <c r="T12" s="18">
        <f t="shared" si="0"/>
        <v>0</v>
      </c>
      <c r="U12" s="18">
        <f t="shared" si="0"/>
        <v>0</v>
      </c>
      <c r="V12" s="18">
        <f t="shared" si="0"/>
        <v>0</v>
      </c>
      <c r="W12" s="18">
        <f t="shared" si="0"/>
        <v>0</v>
      </c>
      <c r="X12" s="18">
        <f t="shared" si="0"/>
        <v>0</v>
      </c>
      <c r="Y12" s="18">
        <f t="shared" si="0"/>
        <v>0</v>
      </c>
    </row>
    <row r="13" spans="1:29" ht="19.5" customHeight="1">
      <c r="A13" s="17">
        <v>6</v>
      </c>
      <c r="B13" s="256" t="s">
        <v>6</v>
      </c>
      <c r="C13" s="256"/>
      <c r="D13" s="18">
        <f t="shared" si="0"/>
        <v>-9.9999999999988987E-5</v>
      </c>
      <c r="E13" s="18">
        <f t="shared" si="0"/>
        <v>-1.3000000000000234E-3</v>
      </c>
      <c r="F13" s="18">
        <f t="shared" si="0"/>
        <v>-6.9999999999997842E-4</v>
      </c>
      <c r="G13" s="18">
        <f t="shared" si="0"/>
        <v>-9.9999999999994538E-4</v>
      </c>
      <c r="H13" s="18">
        <f t="shared" si="0"/>
        <v>-1.1000000000000454E-3</v>
      </c>
      <c r="I13" s="18">
        <f t="shared" si="0"/>
        <v>-1.3000000000000234E-3</v>
      </c>
      <c r="J13" s="18">
        <f t="shared" si="0"/>
        <v>-1.5000000000000013E-3</v>
      </c>
      <c r="K13" s="18">
        <f t="shared" si="0"/>
        <v>-1.7000000000000348E-3</v>
      </c>
      <c r="L13" s="18">
        <f t="shared" si="0"/>
        <v>-1.3000000000000234E-3</v>
      </c>
      <c r="M13" s="18">
        <f t="shared" si="0"/>
        <v>-1.2000000000000344E-3</v>
      </c>
      <c r="N13" s="18">
        <f t="shared" si="0"/>
        <v>-1.2000000000000344E-3</v>
      </c>
      <c r="O13" s="18">
        <f t="shared" si="0"/>
        <v>-1.1999999999999789E-3</v>
      </c>
      <c r="P13" s="18">
        <f t="shared" si="0"/>
        <v>-1.1999999999999789E-3</v>
      </c>
      <c r="Q13" s="18">
        <f t="shared" si="0"/>
        <v>-1.1000000000000454E-3</v>
      </c>
      <c r="R13" s="18">
        <f t="shared" si="0"/>
        <v>-1.0999999999999899E-3</v>
      </c>
      <c r="S13" s="18">
        <f t="shared" si="0"/>
        <v>-1.0999999999999899E-3</v>
      </c>
      <c r="T13" s="18">
        <f t="shared" si="0"/>
        <v>-1.0000000000000009E-3</v>
      </c>
      <c r="U13" s="18">
        <f t="shared" si="0"/>
        <v>-1.0000000000000009E-3</v>
      </c>
      <c r="V13" s="18">
        <f t="shared" si="0"/>
        <v>-1.0000000000000009E-3</v>
      </c>
      <c r="W13" s="18">
        <f t="shared" si="0"/>
        <v>-9.000000000000119E-4</v>
      </c>
      <c r="X13" s="18">
        <f t="shared" si="0"/>
        <v>-9.000000000000119E-4</v>
      </c>
      <c r="Y13" s="18">
        <f t="shared" si="0"/>
        <v>-9.000000000000119E-4</v>
      </c>
    </row>
    <row r="14" spans="1:29">
      <c r="A14" s="19"/>
      <c r="B14" s="20"/>
      <c r="C14" s="21"/>
      <c r="D14" s="22"/>
      <c r="E14" s="22"/>
      <c r="F14" s="22"/>
      <c r="G14" s="23"/>
      <c r="H14" s="8"/>
      <c r="I14" s="8"/>
      <c r="J14" s="8"/>
      <c r="K14" s="8"/>
      <c r="L14" s="8"/>
      <c r="M14" s="9"/>
      <c r="N14" s="8"/>
      <c r="O14" s="8"/>
      <c r="P14" s="8"/>
      <c r="Q14" s="8"/>
      <c r="R14" s="8"/>
      <c r="S14" s="10"/>
      <c r="T14" s="10"/>
      <c r="U14" s="10"/>
      <c r="V14" s="10"/>
      <c r="W14" s="10"/>
      <c r="X14" s="11"/>
      <c r="Y14" s="11"/>
      <c r="Z14" s="24"/>
      <c r="AA14" s="24"/>
      <c r="AB14" s="24"/>
      <c r="AC14" s="24"/>
    </row>
    <row r="15" spans="1:29" ht="19.5" customHeight="1">
      <c r="A15" s="25">
        <v>7</v>
      </c>
      <c r="B15" s="256" t="s">
        <v>7</v>
      </c>
      <c r="C15" s="256"/>
      <c r="D15" s="18">
        <f t="shared" ref="D15:Y15" si="1">D8-D7</f>
        <v>0.4637</v>
      </c>
      <c r="E15" s="18">
        <f t="shared" si="1"/>
        <v>0.45600000000000002</v>
      </c>
      <c r="F15" s="18">
        <f t="shared" si="1"/>
        <v>0.3987</v>
      </c>
      <c r="G15" s="18">
        <f t="shared" si="1"/>
        <v>0.37339999999999995</v>
      </c>
      <c r="H15" s="18">
        <f t="shared" si="1"/>
        <v>0.35850000000000004</v>
      </c>
      <c r="I15" s="18">
        <f t="shared" si="1"/>
        <v>0.32900000000000001</v>
      </c>
      <c r="J15" s="18">
        <f t="shared" si="1"/>
        <v>0.30260000000000004</v>
      </c>
      <c r="K15" s="18">
        <f t="shared" si="1"/>
        <v>0.2722</v>
      </c>
      <c r="L15" s="18">
        <f t="shared" si="1"/>
        <v>0.25040000000000001</v>
      </c>
      <c r="M15" s="18">
        <f t="shared" si="1"/>
        <v>0.25880000000000003</v>
      </c>
      <c r="N15" s="18">
        <f t="shared" si="1"/>
        <v>0.2702</v>
      </c>
      <c r="O15" s="18">
        <f t="shared" si="1"/>
        <v>0.27989999999999998</v>
      </c>
      <c r="P15" s="18">
        <f t="shared" si="1"/>
        <v>0.29039999999999999</v>
      </c>
      <c r="Q15" s="18">
        <f t="shared" si="1"/>
        <v>0.29860000000000003</v>
      </c>
      <c r="R15" s="18">
        <f t="shared" si="1"/>
        <v>0.30670000000000003</v>
      </c>
      <c r="S15" s="18">
        <f t="shared" si="1"/>
        <v>0.314</v>
      </c>
      <c r="T15" s="18">
        <f t="shared" si="1"/>
        <v>0.32130000000000003</v>
      </c>
      <c r="U15" s="18">
        <f t="shared" si="1"/>
        <v>0.32849999999999996</v>
      </c>
      <c r="V15" s="18">
        <f t="shared" si="1"/>
        <v>0.33550000000000002</v>
      </c>
      <c r="W15" s="18">
        <f t="shared" si="1"/>
        <v>0.34329999999999999</v>
      </c>
      <c r="X15" s="18">
        <f t="shared" si="1"/>
        <v>0.35150000000000003</v>
      </c>
      <c r="Y15" s="18">
        <f t="shared" si="1"/>
        <v>0.35680000000000001</v>
      </c>
      <c r="Z15" s="26"/>
      <c r="AA15" s="26"/>
      <c r="AB15" s="26"/>
      <c r="AC15" s="26"/>
    </row>
    <row r="16" spans="1:29" ht="19.5" customHeight="1">
      <c r="A16" s="25">
        <v>8</v>
      </c>
      <c r="B16" s="263" t="s">
        <v>8</v>
      </c>
      <c r="C16" s="264"/>
      <c r="D16" s="27">
        <f t="shared" ref="D16:Y16" si="2">D10-D9</f>
        <v>0.46389999999999998</v>
      </c>
      <c r="E16" s="27">
        <f t="shared" si="2"/>
        <v>0.45479999999999998</v>
      </c>
      <c r="F16" s="27">
        <f t="shared" si="2"/>
        <v>0.3982</v>
      </c>
      <c r="G16" s="27">
        <f t="shared" si="2"/>
        <v>0.37250000000000005</v>
      </c>
      <c r="H16" s="27">
        <f t="shared" si="2"/>
        <v>0.35749999999999998</v>
      </c>
      <c r="I16" s="27">
        <f t="shared" si="2"/>
        <v>0.32779999999999998</v>
      </c>
      <c r="J16" s="27">
        <f t="shared" si="2"/>
        <v>0.30120000000000002</v>
      </c>
      <c r="K16" s="27">
        <f t="shared" si="2"/>
        <v>0.27049999999999996</v>
      </c>
      <c r="L16" s="27">
        <f t="shared" si="2"/>
        <v>0.24909999999999999</v>
      </c>
      <c r="M16" s="27">
        <f t="shared" si="2"/>
        <v>0.25769999999999998</v>
      </c>
      <c r="N16" s="27">
        <f t="shared" si="2"/>
        <v>0.26909999999999995</v>
      </c>
      <c r="O16" s="27">
        <f t="shared" si="2"/>
        <v>0.27879999999999999</v>
      </c>
      <c r="P16" s="27">
        <f t="shared" si="2"/>
        <v>0.28920000000000001</v>
      </c>
      <c r="Q16" s="27">
        <f t="shared" si="2"/>
        <v>0.29749999999999999</v>
      </c>
      <c r="R16" s="28">
        <f t="shared" si="2"/>
        <v>0.30570000000000003</v>
      </c>
      <c r="S16" s="28">
        <f t="shared" si="2"/>
        <v>0.31290000000000001</v>
      </c>
      <c r="T16" s="28">
        <f t="shared" si="2"/>
        <v>0.32030000000000003</v>
      </c>
      <c r="U16" s="28">
        <f t="shared" si="2"/>
        <v>0.32749999999999996</v>
      </c>
      <c r="V16" s="28">
        <f t="shared" si="2"/>
        <v>0.33450000000000002</v>
      </c>
      <c r="W16" s="28">
        <f t="shared" si="2"/>
        <v>0.34239999999999998</v>
      </c>
      <c r="X16" s="28">
        <f t="shared" si="2"/>
        <v>0.35060000000000002</v>
      </c>
      <c r="Y16" s="28">
        <f t="shared" si="2"/>
        <v>0.35589999999999999</v>
      </c>
    </row>
    <row r="17" spans="1:25" ht="16.5" customHeight="1">
      <c r="A17" s="19"/>
      <c r="B17" s="20"/>
      <c r="C17" s="21"/>
      <c r="D17" s="22"/>
      <c r="E17" s="22"/>
      <c r="F17" s="22"/>
      <c r="G17" s="23"/>
      <c r="H17" s="23"/>
      <c r="I17" s="23"/>
      <c r="J17" s="23"/>
      <c r="K17" s="23"/>
      <c r="L17" s="23"/>
      <c r="M17" s="15"/>
      <c r="N17" s="15"/>
      <c r="O17" s="15"/>
      <c r="P17" s="15"/>
      <c r="Q17" s="15"/>
      <c r="R17" s="16"/>
      <c r="S17" s="16"/>
      <c r="T17" s="16"/>
      <c r="U17" s="16"/>
      <c r="V17" s="16"/>
      <c r="W17" s="16"/>
      <c r="X17" s="16"/>
      <c r="Y17" s="16"/>
    </row>
    <row r="18" spans="1:25" ht="21" customHeight="1">
      <c r="A18" s="17">
        <v>9</v>
      </c>
      <c r="B18" s="256" t="s">
        <v>9</v>
      </c>
      <c r="C18" s="256"/>
      <c r="D18" s="18">
        <f t="shared" ref="D18:Y18" si="3">D16-D15</f>
        <v>1.9999999999997797E-4</v>
      </c>
      <c r="E18" s="18">
        <f t="shared" si="3"/>
        <v>-1.2000000000000344E-3</v>
      </c>
      <c r="F18" s="18">
        <f t="shared" si="3"/>
        <v>-5.0000000000000044E-4</v>
      </c>
      <c r="G18" s="18">
        <f t="shared" si="3"/>
        <v>-8.9999999999990088E-4</v>
      </c>
      <c r="H18" s="18">
        <f t="shared" si="3"/>
        <v>-1.0000000000000564E-3</v>
      </c>
      <c r="I18" s="18">
        <f t="shared" si="3"/>
        <v>-1.2000000000000344E-3</v>
      </c>
      <c r="J18" s="18">
        <f t="shared" si="3"/>
        <v>-1.4000000000000123E-3</v>
      </c>
      <c r="K18" s="18">
        <f t="shared" si="3"/>
        <v>-1.7000000000000348E-3</v>
      </c>
      <c r="L18" s="18">
        <f t="shared" si="3"/>
        <v>-1.3000000000000234E-3</v>
      </c>
      <c r="M18" s="18">
        <f t="shared" si="3"/>
        <v>-1.1000000000000454E-3</v>
      </c>
      <c r="N18" s="18">
        <f t="shared" si="3"/>
        <v>-1.1000000000000454E-3</v>
      </c>
      <c r="O18" s="18">
        <f t="shared" si="3"/>
        <v>-1.0999999999999899E-3</v>
      </c>
      <c r="P18" s="18">
        <f t="shared" si="3"/>
        <v>-1.1999999999999789E-3</v>
      </c>
      <c r="Q18" s="18">
        <f t="shared" si="3"/>
        <v>-1.1000000000000454E-3</v>
      </c>
      <c r="R18" s="18">
        <f t="shared" si="3"/>
        <v>-1.0000000000000009E-3</v>
      </c>
      <c r="S18" s="18">
        <f t="shared" si="3"/>
        <v>-1.0999999999999899E-3</v>
      </c>
      <c r="T18" s="18">
        <f t="shared" si="3"/>
        <v>-1.0000000000000009E-3</v>
      </c>
      <c r="U18" s="18">
        <f t="shared" si="3"/>
        <v>-1.0000000000000009E-3</v>
      </c>
      <c r="V18" s="18">
        <f t="shared" si="3"/>
        <v>-1.0000000000000009E-3</v>
      </c>
      <c r="W18" s="18">
        <f t="shared" si="3"/>
        <v>-9.000000000000119E-4</v>
      </c>
      <c r="X18" s="18">
        <f t="shared" si="3"/>
        <v>-9.000000000000119E-4</v>
      </c>
      <c r="Y18" s="18">
        <f t="shared" si="3"/>
        <v>-9.000000000000119E-4</v>
      </c>
    </row>
    <row r="19" spans="1:25" ht="25.5" customHeight="1">
      <c r="A19" s="29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>
      <c r="A20" s="32" t="s">
        <v>10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s="35" customFormat="1" ht="12.75">
      <c r="A22" s="7" t="s">
        <v>0</v>
      </c>
      <c r="B22" s="253" t="s">
        <v>2</v>
      </c>
      <c r="C22" s="254"/>
      <c r="D22" s="255"/>
      <c r="E22" s="34">
        <v>2025</v>
      </c>
      <c r="F22" s="7">
        <v>2026</v>
      </c>
      <c r="G22" s="34">
        <v>2027</v>
      </c>
      <c r="H22" s="7">
        <v>2028</v>
      </c>
      <c r="I22" s="34">
        <v>2029</v>
      </c>
      <c r="J22" s="7">
        <v>2030</v>
      </c>
      <c r="K22" s="34">
        <v>2031</v>
      </c>
      <c r="L22" s="7">
        <v>2032</v>
      </c>
      <c r="M22" s="34">
        <v>2033</v>
      </c>
      <c r="N22" s="7">
        <v>2034</v>
      </c>
      <c r="O22" s="34">
        <v>2035</v>
      </c>
      <c r="P22" s="7">
        <v>2036</v>
      </c>
      <c r="Q22" s="34">
        <v>2037</v>
      </c>
      <c r="R22" s="7">
        <v>2038</v>
      </c>
      <c r="S22" s="34">
        <v>2039</v>
      </c>
      <c r="T22" s="7">
        <v>2040</v>
      </c>
      <c r="U22" s="34">
        <v>2041</v>
      </c>
      <c r="V22" s="7">
        <v>2042</v>
      </c>
      <c r="W22" s="34">
        <v>2043</v>
      </c>
      <c r="X22" s="7">
        <v>2044</v>
      </c>
      <c r="Y22" s="34">
        <v>2045</v>
      </c>
    </row>
    <row r="23" spans="1:25" ht="23.25" customHeight="1">
      <c r="A23" s="17">
        <v>1</v>
      </c>
      <c r="B23" s="250" t="s">
        <v>58</v>
      </c>
      <c r="C23" s="251"/>
      <c r="D23" s="252"/>
      <c r="E23" s="36">
        <v>112698130</v>
      </c>
      <c r="F23" s="36">
        <v>231158040</v>
      </c>
      <c r="G23" s="36">
        <v>243455963</v>
      </c>
      <c r="H23" s="36">
        <v>271626051</v>
      </c>
      <c r="I23" s="36">
        <v>271164265</v>
      </c>
      <c r="J23" s="36">
        <v>280940834</v>
      </c>
      <c r="K23" s="36">
        <v>280463463</v>
      </c>
      <c r="L23" s="36">
        <v>279627835</v>
      </c>
      <c r="M23" s="36">
        <v>278596907</v>
      </c>
      <c r="N23" s="36">
        <v>293693333</v>
      </c>
      <c r="O23" s="36">
        <v>294778500</v>
      </c>
      <c r="P23" s="36">
        <v>294778500</v>
      </c>
      <c r="Q23" s="36">
        <v>294778500</v>
      </c>
      <c r="R23" s="36">
        <v>294778500</v>
      </c>
      <c r="S23" s="36">
        <v>294778500</v>
      </c>
      <c r="T23" s="36">
        <v>294778500</v>
      </c>
      <c r="U23" s="36">
        <v>294778500</v>
      </c>
      <c r="V23" s="36">
        <v>294778500</v>
      </c>
      <c r="W23" s="36">
        <v>294778500</v>
      </c>
      <c r="X23" s="36">
        <v>294778500</v>
      </c>
      <c r="Y23" s="36">
        <v>294778500</v>
      </c>
    </row>
    <row r="24" spans="1:25" ht="24.75" customHeight="1">
      <c r="A24" s="17">
        <v>2</v>
      </c>
      <c r="B24" s="250" t="s">
        <v>14</v>
      </c>
      <c r="C24" s="251"/>
      <c r="D24" s="252"/>
      <c r="E24" s="36">
        <v>105203769</v>
      </c>
      <c r="F24" s="36">
        <v>222938875</v>
      </c>
      <c r="G24" s="36">
        <v>234587850</v>
      </c>
      <c r="H24" s="36">
        <v>262061333</v>
      </c>
      <c r="I24" s="36">
        <v>260866927</v>
      </c>
      <c r="J24" s="36">
        <v>271452999</v>
      </c>
      <c r="K24" s="36">
        <v>270182538</v>
      </c>
      <c r="L24" s="36">
        <v>268513690</v>
      </c>
      <c r="M24" s="36">
        <v>266607381</v>
      </c>
      <c r="N24" s="36">
        <v>280784131</v>
      </c>
      <c r="O24" s="36">
        <v>280922182</v>
      </c>
      <c r="P24" s="36">
        <v>279928089</v>
      </c>
      <c r="Q24" s="36">
        <v>278884689</v>
      </c>
      <c r="R24" s="36">
        <v>277789536</v>
      </c>
      <c r="S24" s="36">
        <v>276663239</v>
      </c>
      <c r="T24" s="36">
        <v>275482204</v>
      </c>
      <c r="U24" s="36">
        <v>274243770</v>
      </c>
      <c r="V24" s="36">
        <v>272971869</v>
      </c>
      <c r="W24" s="36">
        <v>271639426</v>
      </c>
      <c r="X24" s="36">
        <v>270243558</v>
      </c>
      <c r="Y24" s="36">
        <v>268781247</v>
      </c>
    </row>
    <row r="25" spans="1:25" ht="25.5" customHeight="1">
      <c r="A25" s="17">
        <v>3</v>
      </c>
      <c r="B25" s="250" t="s">
        <v>1</v>
      </c>
      <c r="C25" s="251"/>
      <c r="D25" s="252"/>
      <c r="E25" s="37">
        <f t="shared" ref="E25:Y25" si="4">E24-E23</f>
        <v>-7494361</v>
      </c>
      <c r="F25" s="37">
        <f t="shared" si="4"/>
        <v>-8219165</v>
      </c>
      <c r="G25" s="37">
        <f t="shared" si="4"/>
        <v>-8868113</v>
      </c>
      <c r="H25" s="37">
        <f t="shared" si="4"/>
        <v>-9564718</v>
      </c>
      <c r="I25" s="37">
        <f t="shared" si="4"/>
        <v>-10297338</v>
      </c>
      <c r="J25" s="37">
        <f t="shared" si="4"/>
        <v>-9487835</v>
      </c>
      <c r="K25" s="37">
        <f t="shared" si="4"/>
        <v>-10280925</v>
      </c>
      <c r="L25" s="37">
        <f t="shared" si="4"/>
        <v>-11114145</v>
      </c>
      <c r="M25" s="37">
        <f t="shared" si="4"/>
        <v>-11989526</v>
      </c>
      <c r="N25" s="37">
        <f t="shared" si="4"/>
        <v>-12909202</v>
      </c>
      <c r="O25" s="37">
        <f t="shared" si="4"/>
        <v>-13856318</v>
      </c>
      <c r="P25" s="37">
        <f t="shared" si="4"/>
        <v>-14850411</v>
      </c>
      <c r="Q25" s="37">
        <f t="shared" si="4"/>
        <v>-15893811</v>
      </c>
      <c r="R25" s="37">
        <f t="shared" si="4"/>
        <v>-16988964</v>
      </c>
      <c r="S25" s="37">
        <f t="shared" si="4"/>
        <v>-18115261</v>
      </c>
      <c r="T25" s="37">
        <f t="shared" si="4"/>
        <v>-19296296</v>
      </c>
      <c r="U25" s="37">
        <f t="shared" si="4"/>
        <v>-20534730</v>
      </c>
      <c r="V25" s="37">
        <f t="shared" si="4"/>
        <v>-21806631</v>
      </c>
      <c r="W25" s="37">
        <f t="shared" si="4"/>
        <v>-23139074</v>
      </c>
      <c r="X25" s="37">
        <f t="shared" si="4"/>
        <v>-24534942</v>
      </c>
      <c r="Y25" s="37">
        <f t="shared" si="4"/>
        <v>-25997253</v>
      </c>
    </row>
    <row r="26" spans="1:25" ht="25.5" customHeight="1">
      <c r="A26" s="29"/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>
      <c r="A27" s="32" t="s">
        <v>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5" s="35" customFormat="1" ht="12.75">
      <c r="A29" s="7" t="s">
        <v>0</v>
      </c>
      <c r="B29" s="253" t="s">
        <v>2</v>
      </c>
      <c r="C29" s="254"/>
      <c r="D29" s="255"/>
      <c r="E29" s="34">
        <v>2025</v>
      </c>
      <c r="F29" s="7">
        <v>2026</v>
      </c>
      <c r="G29" s="34">
        <v>2027</v>
      </c>
      <c r="H29" s="7">
        <v>2028</v>
      </c>
      <c r="I29" s="34">
        <v>2029</v>
      </c>
      <c r="J29" s="7">
        <v>2030</v>
      </c>
      <c r="K29" s="34">
        <v>2031</v>
      </c>
      <c r="L29" s="7">
        <v>2032</v>
      </c>
      <c r="M29" s="34">
        <v>2033</v>
      </c>
      <c r="N29" s="7">
        <v>2034</v>
      </c>
      <c r="O29" s="34">
        <v>2035</v>
      </c>
      <c r="P29" s="7">
        <v>2036</v>
      </c>
      <c r="Q29" s="34">
        <v>2037</v>
      </c>
      <c r="R29" s="7">
        <v>2038</v>
      </c>
      <c r="S29" s="34">
        <v>2039</v>
      </c>
      <c r="T29" s="7">
        <v>2040</v>
      </c>
      <c r="U29" s="34">
        <v>2041</v>
      </c>
      <c r="V29" s="7">
        <v>2042</v>
      </c>
      <c r="W29" s="34">
        <v>2043</v>
      </c>
      <c r="X29" s="7">
        <v>2044</v>
      </c>
      <c r="Y29" s="34">
        <v>2045</v>
      </c>
    </row>
    <row r="30" spans="1:25" ht="23.25" customHeight="1">
      <c r="A30" s="17">
        <v>1</v>
      </c>
      <c r="B30" s="250" t="s">
        <v>58</v>
      </c>
      <c r="C30" s="251"/>
      <c r="D30" s="252"/>
      <c r="E30" s="36">
        <v>106842351</v>
      </c>
      <c r="F30" s="36">
        <v>100000000</v>
      </c>
      <c r="G30" s="36">
        <v>148816277</v>
      </c>
      <c r="H30" s="36">
        <v>238228630</v>
      </c>
      <c r="I30" s="36">
        <v>353296751</v>
      </c>
      <c r="J30" s="36">
        <v>396710197</v>
      </c>
      <c r="K30" s="36">
        <v>428896474</v>
      </c>
      <c r="L30" s="36">
        <v>463197695</v>
      </c>
      <c r="M30" s="36">
        <v>499174117</v>
      </c>
      <c r="N30" s="36">
        <v>547765390</v>
      </c>
      <c r="O30" s="36">
        <v>576274536</v>
      </c>
      <c r="P30" s="36">
        <v>624566225</v>
      </c>
      <c r="Q30" s="36">
        <v>664425812</v>
      </c>
      <c r="R30" s="36">
        <v>704850663</v>
      </c>
      <c r="S30" s="36">
        <v>747273570</v>
      </c>
      <c r="T30" s="36">
        <v>793556972</v>
      </c>
      <c r="U30" s="36">
        <v>837809355</v>
      </c>
      <c r="V30" s="36">
        <v>882544470</v>
      </c>
      <c r="W30" s="36">
        <v>932293564</v>
      </c>
      <c r="X30" s="36">
        <v>985399796</v>
      </c>
      <c r="Y30" s="36">
        <v>1032949716</v>
      </c>
    </row>
    <row r="31" spans="1:25" ht="24.75" customHeight="1">
      <c r="A31" s="17">
        <v>2</v>
      </c>
      <c r="B31" s="250" t="s">
        <v>14</v>
      </c>
      <c r="C31" s="251"/>
      <c r="D31" s="252"/>
      <c r="E31" s="36">
        <v>81842351</v>
      </c>
      <c r="F31" s="36">
        <v>100000000</v>
      </c>
      <c r="G31" s="36">
        <v>148816277</v>
      </c>
      <c r="H31" s="36">
        <v>238228630</v>
      </c>
      <c r="I31" s="36">
        <v>353296751</v>
      </c>
      <c r="J31" s="36">
        <v>396710197</v>
      </c>
      <c r="K31" s="36">
        <v>428896474</v>
      </c>
      <c r="L31" s="36">
        <v>463197695</v>
      </c>
      <c r="M31" s="36">
        <v>499174117</v>
      </c>
      <c r="N31" s="36">
        <v>547765390</v>
      </c>
      <c r="O31" s="36">
        <v>576274536</v>
      </c>
      <c r="P31" s="36">
        <v>624566225</v>
      </c>
      <c r="Q31" s="36">
        <v>664425812</v>
      </c>
      <c r="R31" s="36">
        <v>704850663</v>
      </c>
      <c r="S31" s="36">
        <v>747273570</v>
      </c>
      <c r="T31" s="36">
        <v>793556972</v>
      </c>
      <c r="U31" s="36">
        <v>837809355</v>
      </c>
      <c r="V31" s="36">
        <v>882544470</v>
      </c>
      <c r="W31" s="36">
        <v>932293564</v>
      </c>
      <c r="X31" s="36">
        <v>985399796</v>
      </c>
      <c r="Y31" s="36">
        <v>1032949716</v>
      </c>
    </row>
    <row r="32" spans="1:25" ht="25.5" customHeight="1">
      <c r="A32" s="17">
        <v>3</v>
      </c>
      <c r="B32" s="250" t="s">
        <v>1</v>
      </c>
      <c r="C32" s="251"/>
      <c r="D32" s="252"/>
      <c r="E32" s="37">
        <f t="shared" ref="E32:Y32" si="5">E31-E30</f>
        <v>-25000000</v>
      </c>
      <c r="F32" s="37">
        <f t="shared" si="5"/>
        <v>0</v>
      </c>
      <c r="G32" s="37">
        <f t="shared" si="5"/>
        <v>0</v>
      </c>
      <c r="H32" s="37">
        <f t="shared" si="5"/>
        <v>0</v>
      </c>
      <c r="I32" s="37">
        <f t="shared" si="5"/>
        <v>0</v>
      </c>
      <c r="J32" s="37">
        <f t="shared" si="5"/>
        <v>0</v>
      </c>
      <c r="K32" s="37">
        <f t="shared" si="5"/>
        <v>0</v>
      </c>
      <c r="L32" s="37">
        <f t="shared" si="5"/>
        <v>0</v>
      </c>
      <c r="M32" s="37">
        <f t="shared" si="5"/>
        <v>0</v>
      </c>
      <c r="N32" s="37">
        <f t="shared" si="5"/>
        <v>0</v>
      </c>
      <c r="O32" s="37">
        <f t="shared" si="5"/>
        <v>0</v>
      </c>
      <c r="P32" s="37">
        <f t="shared" si="5"/>
        <v>0</v>
      </c>
      <c r="Q32" s="37">
        <f t="shared" si="5"/>
        <v>0</v>
      </c>
      <c r="R32" s="37">
        <f t="shared" si="5"/>
        <v>0</v>
      </c>
      <c r="S32" s="37">
        <f t="shared" si="5"/>
        <v>0</v>
      </c>
      <c r="T32" s="37">
        <f t="shared" si="5"/>
        <v>0</v>
      </c>
      <c r="U32" s="37">
        <f t="shared" si="5"/>
        <v>0</v>
      </c>
      <c r="V32" s="37">
        <f t="shared" si="5"/>
        <v>0</v>
      </c>
      <c r="W32" s="37">
        <f t="shared" si="5"/>
        <v>0</v>
      </c>
      <c r="X32" s="37">
        <f t="shared" si="5"/>
        <v>0</v>
      </c>
      <c r="Y32" s="37">
        <f t="shared" si="5"/>
        <v>0</v>
      </c>
    </row>
    <row r="52" spans="6:6">
      <c r="F52" s="2">
        <v>1745594</v>
      </c>
    </row>
  </sheetData>
  <mergeCells count="20">
    <mergeCell ref="B18:C18"/>
    <mergeCell ref="D2:G2"/>
    <mergeCell ref="I2:L2"/>
    <mergeCell ref="N2:Q2"/>
    <mergeCell ref="U2:Y2"/>
    <mergeCell ref="A4:W4"/>
    <mergeCell ref="B7:B8"/>
    <mergeCell ref="B9:B10"/>
    <mergeCell ref="B12:C12"/>
    <mergeCell ref="B13:C13"/>
    <mergeCell ref="B15:C15"/>
    <mergeCell ref="B16:C16"/>
    <mergeCell ref="B31:D31"/>
    <mergeCell ref="B32:D32"/>
    <mergeCell ref="B22:D22"/>
    <mergeCell ref="B23:D23"/>
    <mergeCell ref="B24:D24"/>
    <mergeCell ref="B25:D25"/>
    <mergeCell ref="B29:D29"/>
    <mergeCell ref="B30:D30"/>
  </mergeCells>
  <printOptions horizontalCentered="1"/>
  <pageMargins left="0" right="0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2024-03-18T13:51:25Z</cp:lastPrinted>
  <dcterms:created xsi:type="dcterms:W3CDTF">2022-11-03T13:36:52Z</dcterms:created>
  <dcterms:modified xsi:type="dcterms:W3CDTF">2024-03-18T13:52:00Z</dcterms:modified>
</cp:coreProperties>
</file>